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580" windowWidth="47240" windowHeight="25540" activeTab="0"/>
  </bookViews>
  <sheets>
    <sheet name="FY11IntraPINESLoansbySystem" sheetId="1" r:id="rId1"/>
    <sheet name="Sheet2" sheetId="2" r:id="rId2"/>
    <sheet name="Sheet3" sheetId="3" r:id="rId3"/>
  </sheets>
  <definedNames>
    <definedName name="quarterly_intrapines_system_hold_transit_totals_FY10" localSheetId="0">'FY11IntraPINESLoansbySystem'!$A$1:$D$55</definedName>
  </definedNames>
  <calcPr fullCalcOnLoad="1"/>
</workbook>
</file>

<file path=xl/sharedStrings.xml><?xml version="1.0" encoding="utf-8"?>
<sst xmlns="http://schemas.openxmlformats.org/spreadsheetml/2006/main" count="59" uniqueCount="59">
  <si>
    <t>Percentage</t>
  </si>
  <si>
    <t xml:space="preserve">Number of holds received per </t>
  </si>
  <si>
    <t>Yearly Cost to System   ($4/bag)</t>
  </si>
  <si>
    <t>TOTAL</t>
  </si>
  <si>
    <t>Library System</t>
  </si>
  <si>
    <t>Total Sent '12</t>
  </si>
  <si>
    <t>Total Recd '12</t>
  </si>
  <si>
    <t>ARL</t>
  </si>
  <si>
    <t>BROOK</t>
  </si>
  <si>
    <t>BTRL</t>
  </si>
  <si>
    <t>CCL</t>
  </si>
  <si>
    <t>CHAT</t>
  </si>
  <si>
    <t>CHRL</t>
  </si>
  <si>
    <t>CLAYTN</t>
  </si>
  <si>
    <t>CPRL</t>
  </si>
  <si>
    <t>CRLS</t>
  </si>
  <si>
    <t>DCPL</t>
  </si>
  <si>
    <t>DTRL</t>
  </si>
  <si>
    <t>ECGR</t>
  </si>
  <si>
    <t>ECPL</t>
  </si>
  <si>
    <t>FBHCL</t>
  </si>
  <si>
    <t>FRRLS</t>
  </si>
  <si>
    <t>HALL</t>
  </si>
  <si>
    <t>HART</t>
  </si>
  <si>
    <t>HCLS</t>
  </si>
  <si>
    <t>HOU</t>
  </si>
  <si>
    <t>JCL</t>
  </si>
  <si>
    <t>KRLS</t>
  </si>
  <si>
    <t>LBRLS</t>
  </si>
  <si>
    <t>LEE</t>
  </si>
  <si>
    <t>MCCLS</t>
  </si>
  <si>
    <t>MGRL</t>
  </si>
  <si>
    <t>MRLS</t>
  </si>
  <si>
    <t>NCLS</t>
  </si>
  <si>
    <t>NEG</t>
  </si>
  <si>
    <t>NGRL</t>
  </si>
  <si>
    <t>OCRL</t>
  </si>
  <si>
    <t>OHOOP</t>
  </si>
  <si>
    <t>OKRL</t>
  </si>
  <si>
    <t>ORLS</t>
  </si>
  <si>
    <t>PIED</t>
  </si>
  <si>
    <t>PMRLS</t>
  </si>
  <si>
    <t>PPL</t>
  </si>
  <si>
    <t>RML</t>
  </si>
  <si>
    <t>ROCK</t>
  </si>
  <si>
    <t>SGRL</t>
  </si>
  <si>
    <t>SHRL</t>
  </si>
  <si>
    <t>SJRLS</t>
  </si>
  <si>
    <t>SRL</t>
  </si>
  <si>
    <t>STATELIB</t>
  </si>
  <si>
    <t>STRL</t>
  </si>
  <si>
    <t>SWGRL</t>
  </si>
  <si>
    <t>TCPLS</t>
  </si>
  <si>
    <t>THRL</t>
  </si>
  <si>
    <t>TLLS</t>
  </si>
  <si>
    <t>TRRL</t>
  </si>
  <si>
    <t>URRLS</t>
  </si>
  <si>
    <t>WGRL</t>
  </si>
  <si>
    <t>WORTH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</si>
</sst>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2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2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Layout" workbookViewId="0" topLeftCell="A1">
      <selection activeCell="A3" sqref="A3:D54"/>
    </sheetView>
  </sheetViews>
  <sheetFormatPr defaultColWidth="8.8515625" defaultRowHeight="15"/>
  <cols>
    <col min="1" max="1" width="8.7109375" style="0" customWidth="1"/>
    <col min="2" max="2" width="8.421875" style="0" customWidth="1"/>
    <col min="3" max="3" width="8.7109375" style="0" customWidth="1"/>
    <col min="4" max="4" width="11.28125" style="0" customWidth="1"/>
  </cols>
  <sheetData>
    <row r="1" spans="1:13" s="7" customFormat="1" ht="27.75">
      <c r="A1" s="6" t="s">
        <v>4</v>
      </c>
      <c r="B1" s="6" t="s">
        <v>5</v>
      </c>
      <c r="C1" s="6" t="s">
        <v>6</v>
      </c>
      <c r="D1" s="6" t="s">
        <v>0</v>
      </c>
      <c r="E1" s="14" t="s">
        <v>1</v>
      </c>
      <c r="F1" s="14"/>
      <c r="G1" s="14"/>
      <c r="H1" s="15"/>
      <c r="I1" s="6"/>
      <c r="J1" s="16" t="s">
        <v>2</v>
      </c>
      <c r="K1" s="14"/>
      <c r="L1" s="14"/>
      <c r="M1" s="14"/>
    </row>
    <row r="2" spans="1:13" ht="13.5">
      <c r="A2" s="2"/>
      <c r="B2" s="2"/>
      <c r="C2" s="2"/>
      <c r="D2" s="2"/>
      <c r="E2" s="5">
        <v>500</v>
      </c>
      <c r="F2" s="5">
        <v>1000</v>
      </c>
      <c r="G2" s="5">
        <v>1500</v>
      </c>
      <c r="H2" s="5">
        <v>2000</v>
      </c>
      <c r="I2" s="8"/>
      <c r="J2" s="5">
        <v>500</v>
      </c>
      <c r="K2" s="5">
        <v>100</v>
      </c>
      <c r="L2" s="5">
        <v>1500</v>
      </c>
      <c r="M2" s="5">
        <v>2000</v>
      </c>
    </row>
    <row r="3" spans="1:13" ht="13.5">
      <c r="A3" s="2" t="s">
        <v>21</v>
      </c>
      <c r="B3" s="2">
        <v>29711</v>
      </c>
      <c r="C3" s="2">
        <v>48754</v>
      </c>
      <c r="D3" s="4">
        <f aca="true" t="shared" si="0" ref="D3:D34">SUM(C3/722279)</f>
        <v>0.06750023190484564</v>
      </c>
      <c r="E3" s="1">
        <f aca="true" t="shared" si="1" ref="E3:E34">SUM(C3/500)</f>
        <v>97.508</v>
      </c>
      <c r="F3" s="1">
        <f aca="true" t="shared" si="2" ref="F3:F34">SUM(C3/1000)</f>
        <v>48.754</v>
      </c>
      <c r="G3" s="1">
        <f aca="true" t="shared" si="3" ref="G3:G34">SUM(C3/1500)</f>
        <v>32.50266666666667</v>
      </c>
      <c r="H3" s="1">
        <f aca="true" t="shared" si="4" ref="H3:H34">SUM(C3/2000)</f>
        <v>24.377</v>
      </c>
      <c r="I3" s="8"/>
      <c r="J3" s="3">
        <f aca="true" t="shared" si="5" ref="J3:J34">SUM(E3*4)</f>
        <v>390.032</v>
      </c>
      <c r="K3" s="3">
        <f aca="true" t="shared" si="6" ref="K3:K34">SUM(F3*4)</f>
        <v>195.016</v>
      </c>
      <c r="L3" s="3">
        <f aca="true" t="shared" si="7" ref="L3:L34">SUM(G3*4)</f>
        <v>130.01066666666668</v>
      </c>
      <c r="M3" s="3">
        <f aca="true" t="shared" si="8" ref="M3:M34">SUM(H3*4)</f>
        <v>97.508</v>
      </c>
    </row>
    <row r="4" spans="1:13" ht="13.5">
      <c r="A4" s="2" t="s">
        <v>57</v>
      </c>
      <c r="B4" s="2">
        <v>39221</v>
      </c>
      <c r="C4" s="2">
        <v>48437</v>
      </c>
      <c r="D4" s="4">
        <f t="shared" si="0"/>
        <v>0.06706134333131657</v>
      </c>
      <c r="E4" s="1">
        <f t="shared" si="1"/>
        <v>96.874</v>
      </c>
      <c r="F4" s="1">
        <f t="shared" si="2"/>
        <v>48.437</v>
      </c>
      <c r="G4" s="1">
        <f t="shared" si="3"/>
        <v>32.291333333333334</v>
      </c>
      <c r="H4" s="1">
        <f t="shared" si="4"/>
        <v>24.2185</v>
      </c>
      <c r="I4" s="8"/>
      <c r="J4" s="3">
        <f t="shared" si="5"/>
        <v>387.496</v>
      </c>
      <c r="K4" s="3">
        <f t="shared" si="6"/>
        <v>193.748</v>
      </c>
      <c r="L4" s="3">
        <f t="shared" si="7"/>
        <v>129.16533333333334</v>
      </c>
      <c r="M4" s="3">
        <f t="shared" si="8"/>
        <v>96.874</v>
      </c>
    </row>
    <row r="5" spans="1:13" ht="13.5">
      <c r="A5" s="2" t="s">
        <v>7</v>
      </c>
      <c r="B5" s="2">
        <v>22615</v>
      </c>
      <c r="C5" s="2">
        <v>46469</v>
      </c>
      <c r="D5" s="4">
        <f t="shared" si="0"/>
        <v>0.06433663445842949</v>
      </c>
      <c r="E5" s="1">
        <f t="shared" si="1"/>
        <v>92.938</v>
      </c>
      <c r="F5" s="1">
        <f t="shared" si="2"/>
        <v>46.469</v>
      </c>
      <c r="G5" s="1">
        <f t="shared" si="3"/>
        <v>30.979333333333333</v>
      </c>
      <c r="H5" s="1">
        <f t="shared" si="4"/>
        <v>23.2345</v>
      </c>
      <c r="I5" s="8"/>
      <c r="J5" s="3">
        <f t="shared" si="5"/>
        <v>371.752</v>
      </c>
      <c r="K5" s="3">
        <f t="shared" si="6"/>
        <v>185.876</v>
      </c>
      <c r="L5" s="3">
        <f t="shared" si="7"/>
        <v>123.91733333333333</v>
      </c>
      <c r="M5" s="3">
        <f t="shared" si="8"/>
        <v>92.938</v>
      </c>
    </row>
    <row r="6" spans="1:13" ht="13.5">
      <c r="A6" s="2" t="s">
        <v>18</v>
      </c>
      <c r="B6" s="2">
        <v>42527</v>
      </c>
      <c r="C6" s="2">
        <v>37970</v>
      </c>
      <c r="D6" s="4">
        <f t="shared" si="0"/>
        <v>0.052569713365610796</v>
      </c>
      <c r="E6" s="1">
        <f t="shared" si="1"/>
        <v>75.94</v>
      </c>
      <c r="F6" s="1">
        <f t="shared" si="2"/>
        <v>37.97</v>
      </c>
      <c r="G6" s="1">
        <f t="shared" si="3"/>
        <v>25.313333333333333</v>
      </c>
      <c r="H6" s="1">
        <f t="shared" si="4"/>
        <v>18.985</v>
      </c>
      <c r="I6" s="8"/>
      <c r="J6" s="3">
        <f t="shared" si="5"/>
        <v>303.76</v>
      </c>
      <c r="K6" s="3">
        <f t="shared" si="6"/>
        <v>151.88</v>
      </c>
      <c r="L6" s="3">
        <f t="shared" si="7"/>
        <v>101.25333333333333</v>
      </c>
      <c r="M6" s="3">
        <f t="shared" si="8"/>
        <v>75.94</v>
      </c>
    </row>
    <row r="7" spans="1:13" ht="13.5">
      <c r="A7" s="2" t="s">
        <v>22</v>
      </c>
      <c r="B7" s="2">
        <v>25752</v>
      </c>
      <c r="C7" s="2">
        <v>32522</v>
      </c>
      <c r="D7" s="4">
        <f t="shared" si="0"/>
        <v>0.045026921729691714</v>
      </c>
      <c r="E7" s="1">
        <f t="shared" si="1"/>
        <v>65.044</v>
      </c>
      <c r="F7" s="1">
        <f t="shared" si="2"/>
        <v>32.522</v>
      </c>
      <c r="G7" s="1">
        <f t="shared" si="3"/>
        <v>21.681333333333335</v>
      </c>
      <c r="H7" s="1">
        <f t="shared" si="4"/>
        <v>16.261</v>
      </c>
      <c r="I7" s="8"/>
      <c r="J7" s="3">
        <f t="shared" si="5"/>
        <v>260.176</v>
      </c>
      <c r="K7" s="3">
        <f t="shared" si="6"/>
        <v>130.088</v>
      </c>
      <c r="L7" s="3">
        <f t="shared" si="7"/>
        <v>86.72533333333334</v>
      </c>
      <c r="M7" s="3">
        <f t="shared" si="8"/>
        <v>65.044</v>
      </c>
    </row>
    <row r="8" spans="1:13" ht="13.5">
      <c r="A8" s="2" t="s">
        <v>40</v>
      </c>
      <c r="B8" s="2">
        <v>22262</v>
      </c>
      <c r="C8" s="2">
        <v>31413</v>
      </c>
      <c r="D8" s="4">
        <f t="shared" si="0"/>
        <v>0.04349150397561053</v>
      </c>
      <c r="E8" s="1">
        <f t="shared" si="1"/>
        <v>62.826</v>
      </c>
      <c r="F8" s="1">
        <f t="shared" si="2"/>
        <v>31.413</v>
      </c>
      <c r="G8" s="1">
        <f t="shared" si="3"/>
        <v>20.942</v>
      </c>
      <c r="H8" s="1">
        <f t="shared" si="4"/>
        <v>15.7065</v>
      </c>
      <c r="I8" s="8"/>
      <c r="J8" s="3">
        <f t="shared" si="5"/>
        <v>251.304</v>
      </c>
      <c r="K8" s="3">
        <f t="shared" si="6"/>
        <v>125.652</v>
      </c>
      <c r="L8" s="3">
        <f t="shared" si="7"/>
        <v>83.768</v>
      </c>
      <c r="M8" s="3">
        <f t="shared" si="8"/>
        <v>62.826</v>
      </c>
    </row>
    <row r="9" spans="1:13" ht="13.5">
      <c r="A9" s="2" t="s">
        <v>56</v>
      </c>
      <c r="B9" s="2">
        <v>21266</v>
      </c>
      <c r="C9" s="2">
        <v>28012</v>
      </c>
      <c r="D9" s="4">
        <f t="shared" si="0"/>
        <v>0.03878279722932551</v>
      </c>
      <c r="E9" s="1">
        <f t="shared" si="1"/>
        <v>56.024</v>
      </c>
      <c r="F9" s="1">
        <f t="shared" si="2"/>
        <v>28.012</v>
      </c>
      <c r="G9" s="1">
        <f t="shared" si="3"/>
        <v>18.674666666666667</v>
      </c>
      <c r="H9" s="1">
        <f t="shared" si="4"/>
        <v>14.006</v>
      </c>
      <c r="I9" s="8"/>
      <c r="J9" s="3">
        <f t="shared" si="5"/>
        <v>224.096</v>
      </c>
      <c r="K9" s="3">
        <f t="shared" si="6"/>
        <v>112.048</v>
      </c>
      <c r="L9" s="3">
        <f t="shared" si="7"/>
        <v>74.69866666666667</v>
      </c>
      <c r="M9" s="3">
        <f t="shared" si="8"/>
        <v>56.024</v>
      </c>
    </row>
    <row r="10" spans="1:13" ht="13.5">
      <c r="A10" s="2" t="s">
        <v>24</v>
      </c>
      <c r="B10" s="2">
        <v>15150</v>
      </c>
      <c r="C10" s="2">
        <v>25698</v>
      </c>
      <c r="D10" s="4">
        <f t="shared" si="0"/>
        <v>0.03557904909321744</v>
      </c>
      <c r="E10" s="1">
        <f t="shared" si="1"/>
        <v>51.396</v>
      </c>
      <c r="F10" s="1">
        <f t="shared" si="2"/>
        <v>25.698</v>
      </c>
      <c r="G10" s="1">
        <f t="shared" si="3"/>
        <v>17.132</v>
      </c>
      <c r="H10" s="1">
        <f t="shared" si="4"/>
        <v>12.849</v>
      </c>
      <c r="I10" s="8"/>
      <c r="J10" s="3">
        <f t="shared" si="5"/>
        <v>205.584</v>
      </c>
      <c r="K10" s="3">
        <f t="shared" si="6"/>
        <v>102.792</v>
      </c>
      <c r="L10" s="3">
        <f t="shared" si="7"/>
        <v>68.528</v>
      </c>
      <c r="M10" s="3">
        <f t="shared" si="8"/>
        <v>51.396</v>
      </c>
    </row>
    <row r="11" spans="1:13" ht="13.5">
      <c r="A11" s="2" t="s">
        <v>31</v>
      </c>
      <c r="B11" s="2">
        <v>42291</v>
      </c>
      <c r="C11" s="2">
        <v>24938</v>
      </c>
      <c r="D11" s="4">
        <f t="shared" si="0"/>
        <v>0.03452682412198056</v>
      </c>
      <c r="E11" s="1">
        <f t="shared" si="1"/>
        <v>49.876</v>
      </c>
      <c r="F11" s="1">
        <f t="shared" si="2"/>
        <v>24.938</v>
      </c>
      <c r="G11" s="1">
        <f t="shared" si="3"/>
        <v>16.625333333333334</v>
      </c>
      <c r="H11" s="1">
        <f t="shared" si="4"/>
        <v>12.469</v>
      </c>
      <c r="I11" s="8"/>
      <c r="J11" s="3">
        <f t="shared" si="5"/>
        <v>199.504</v>
      </c>
      <c r="K11" s="3">
        <f t="shared" si="6"/>
        <v>99.752</v>
      </c>
      <c r="L11" s="3">
        <f t="shared" si="7"/>
        <v>66.50133333333333</v>
      </c>
      <c r="M11" s="3">
        <f t="shared" si="8"/>
        <v>49.876</v>
      </c>
    </row>
    <row r="12" spans="1:13" ht="13.5">
      <c r="A12" s="2" t="s">
        <v>55</v>
      </c>
      <c r="B12" s="2">
        <v>27824</v>
      </c>
      <c r="C12" s="2">
        <v>24421</v>
      </c>
      <c r="D12" s="4">
        <f t="shared" si="0"/>
        <v>0.03381103424023127</v>
      </c>
      <c r="E12" s="1">
        <f t="shared" si="1"/>
        <v>48.842</v>
      </c>
      <c r="F12" s="1">
        <f t="shared" si="2"/>
        <v>24.421</v>
      </c>
      <c r="G12" s="1">
        <f t="shared" si="3"/>
        <v>16.280666666666665</v>
      </c>
      <c r="H12" s="1">
        <f t="shared" si="4"/>
        <v>12.2105</v>
      </c>
      <c r="I12" s="8"/>
      <c r="J12" s="3">
        <f t="shared" si="5"/>
        <v>195.368</v>
      </c>
      <c r="K12" s="3">
        <f t="shared" si="6"/>
        <v>97.684</v>
      </c>
      <c r="L12" s="3">
        <f t="shared" si="7"/>
        <v>65.12266666666666</v>
      </c>
      <c r="M12" s="3">
        <f t="shared" si="8"/>
        <v>48.842</v>
      </c>
    </row>
    <row r="13" spans="1:13" ht="13.5">
      <c r="A13" s="2" t="s">
        <v>25</v>
      </c>
      <c r="B13" s="2">
        <v>12502</v>
      </c>
      <c r="C13" s="2">
        <v>24309</v>
      </c>
      <c r="D13" s="4">
        <f t="shared" si="0"/>
        <v>0.03365596950762794</v>
      </c>
      <c r="E13" s="1">
        <f t="shared" si="1"/>
        <v>48.618</v>
      </c>
      <c r="F13" s="1">
        <f t="shared" si="2"/>
        <v>24.309</v>
      </c>
      <c r="G13" s="1">
        <f t="shared" si="3"/>
        <v>16.206</v>
      </c>
      <c r="H13" s="1">
        <f t="shared" si="4"/>
        <v>12.1545</v>
      </c>
      <c r="I13" s="8"/>
      <c r="J13" s="3">
        <f t="shared" si="5"/>
        <v>194.472</v>
      </c>
      <c r="K13" s="3">
        <f t="shared" si="6"/>
        <v>97.236</v>
      </c>
      <c r="L13" s="3">
        <f t="shared" si="7"/>
        <v>64.824</v>
      </c>
      <c r="M13" s="3">
        <f t="shared" si="8"/>
        <v>48.618</v>
      </c>
    </row>
    <row r="14" spans="1:13" ht="13.5">
      <c r="A14" s="2" t="s">
        <v>34</v>
      </c>
      <c r="B14" s="2">
        <v>16927</v>
      </c>
      <c r="C14" s="2">
        <v>22296</v>
      </c>
      <c r="D14" s="4">
        <f t="shared" si="0"/>
        <v>0.030868957840391318</v>
      </c>
      <c r="E14" s="1">
        <f t="shared" si="1"/>
        <v>44.592</v>
      </c>
      <c r="F14" s="1">
        <f t="shared" si="2"/>
        <v>22.296</v>
      </c>
      <c r="G14" s="1">
        <f t="shared" si="3"/>
        <v>14.864</v>
      </c>
      <c r="H14" s="1">
        <f t="shared" si="4"/>
        <v>11.148</v>
      </c>
      <c r="I14" s="8"/>
      <c r="J14" s="3">
        <f t="shared" si="5"/>
        <v>178.368</v>
      </c>
      <c r="K14" s="3">
        <f t="shared" si="6"/>
        <v>89.184</v>
      </c>
      <c r="L14" s="3">
        <f t="shared" si="7"/>
        <v>59.456</v>
      </c>
      <c r="M14" s="3">
        <f t="shared" si="8"/>
        <v>44.592</v>
      </c>
    </row>
    <row r="15" spans="1:13" ht="13.5">
      <c r="A15" s="2" t="s">
        <v>13</v>
      </c>
      <c r="B15" s="2">
        <v>32581</v>
      </c>
      <c r="C15" s="2">
        <v>21308</v>
      </c>
      <c r="D15" s="4">
        <f t="shared" si="0"/>
        <v>0.029501065377783377</v>
      </c>
      <c r="E15" s="1">
        <f t="shared" si="1"/>
        <v>42.616</v>
      </c>
      <c r="F15" s="1">
        <f t="shared" si="2"/>
        <v>21.308</v>
      </c>
      <c r="G15" s="1">
        <f t="shared" si="3"/>
        <v>14.205333333333334</v>
      </c>
      <c r="H15" s="1">
        <f t="shared" si="4"/>
        <v>10.654</v>
      </c>
      <c r="I15" s="8"/>
      <c r="J15" s="3">
        <f t="shared" si="5"/>
        <v>170.464</v>
      </c>
      <c r="K15" s="3">
        <f t="shared" si="6"/>
        <v>85.232</v>
      </c>
      <c r="L15" s="3">
        <f t="shared" si="7"/>
        <v>56.821333333333335</v>
      </c>
      <c r="M15" s="3">
        <f t="shared" si="8"/>
        <v>42.616</v>
      </c>
    </row>
    <row r="16" spans="1:13" ht="13.5">
      <c r="A16" s="2" t="s">
        <v>50</v>
      </c>
      <c r="B16" s="2">
        <v>23221</v>
      </c>
      <c r="C16" s="2">
        <v>18914</v>
      </c>
      <c r="D16" s="4">
        <f t="shared" si="0"/>
        <v>0.026186556718387217</v>
      </c>
      <c r="E16" s="1">
        <f t="shared" si="1"/>
        <v>37.828</v>
      </c>
      <c r="F16" s="1">
        <f t="shared" si="2"/>
        <v>18.914</v>
      </c>
      <c r="G16" s="1">
        <f t="shared" si="3"/>
        <v>12.609333333333334</v>
      </c>
      <c r="H16" s="1">
        <f t="shared" si="4"/>
        <v>9.457</v>
      </c>
      <c r="I16" s="8"/>
      <c r="J16" s="3">
        <f t="shared" si="5"/>
        <v>151.312</v>
      </c>
      <c r="K16" s="3">
        <f t="shared" si="6"/>
        <v>75.656</v>
      </c>
      <c r="L16" s="3">
        <f t="shared" si="7"/>
        <v>50.437333333333335</v>
      </c>
      <c r="M16" s="3">
        <f t="shared" si="8"/>
        <v>37.828</v>
      </c>
    </row>
    <row r="17" spans="1:13" ht="13.5">
      <c r="A17" s="2" t="s">
        <v>15</v>
      </c>
      <c r="B17" s="2">
        <v>13810</v>
      </c>
      <c r="C17" s="2">
        <v>17126</v>
      </c>
      <c r="D17" s="4">
        <f t="shared" si="0"/>
        <v>0.023711059022898353</v>
      </c>
      <c r="E17" s="1">
        <f t="shared" si="1"/>
        <v>34.252</v>
      </c>
      <c r="F17" s="1">
        <f t="shared" si="2"/>
        <v>17.126</v>
      </c>
      <c r="G17" s="1">
        <f t="shared" si="3"/>
        <v>11.417333333333334</v>
      </c>
      <c r="H17" s="1">
        <f t="shared" si="4"/>
        <v>8.563</v>
      </c>
      <c r="I17" s="8"/>
      <c r="J17" s="3">
        <f t="shared" si="5"/>
        <v>137.008</v>
      </c>
      <c r="K17" s="3">
        <f t="shared" si="6"/>
        <v>68.504</v>
      </c>
      <c r="L17" s="3">
        <f t="shared" si="7"/>
        <v>45.669333333333334</v>
      </c>
      <c r="M17" s="3">
        <f t="shared" si="8"/>
        <v>34.252</v>
      </c>
    </row>
    <row r="18" spans="1:13" ht="13.5">
      <c r="A18" s="2" t="s">
        <v>33</v>
      </c>
      <c r="B18" s="2">
        <v>5701</v>
      </c>
      <c r="C18" s="2">
        <v>17070</v>
      </c>
      <c r="D18" s="4">
        <f t="shared" si="0"/>
        <v>0.02363352665659669</v>
      </c>
      <c r="E18" s="1">
        <f t="shared" si="1"/>
        <v>34.14</v>
      </c>
      <c r="F18" s="1">
        <f t="shared" si="2"/>
        <v>17.07</v>
      </c>
      <c r="G18" s="1">
        <f t="shared" si="3"/>
        <v>11.38</v>
      </c>
      <c r="H18" s="1">
        <f t="shared" si="4"/>
        <v>8.535</v>
      </c>
      <c r="I18" s="8"/>
      <c r="J18" s="3">
        <f t="shared" si="5"/>
        <v>136.56</v>
      </c>
      <c r="K18" s="3">
        <f t="shared" si="6"/>
        <v>68.28</v>
      </c>
      <c r="L18" s="3">
        <f t="shared" si="7"/>
        <v>45.52</v>
      </c>
      <c r="M18" s="3">
        <f t="shared" si="8"/>
        <v>34.14</v>
      </c>
    </row>
    <row r="19" spans="1:13" ht="13.5">
      <c r="A19" s="2" t="s">
        <v>46</v>
      </c>
      <c r="B19" s="2">
        <v>38095</v>
      </c>
      <c r="C19" s="2">
        <v>15974</v>
      </c>
      <c r="D19" s="4">
        <f t="shared" si="0"/>
        <v>0.022116107487549826</v>
      </c>
      <c r="E19" s="1">
        <f t="shared" si="1"/>
        <v>31.948</v>
      </c>
      <c r="F19" s="1">
        <f t="shared" si="2"/>
        <v>15.974</v>
      </c>
      <c r="G19" s="1">
        <f t="shared" si="3"/>
        <v>10.649333333333333</v>
      </c>
      <c r="H19" s="1">
        <f t="shared" si="4"/>
        <v>7.987</v>
      </c>
      <c r="I19" s="8"/>
      <c r="J19" s="3">
        <f t="shared" si="5"/>
        <v>127.792</v>
      </c>
      <c r="K19" s="3">
        <f t="shared" si="6"/>
        <v>63.896</v>
      </c>
      <c r="L19" s="3">
        <f t="shared" si="7"/>
        <v>42.59733333333333</v>
      </c>
      <c r="M19" s="3">
        <f t="shared" si="8"/>
        <v>31.948</v>
      </c>
    </row>
    <row r="20" spans="1:13" ht="13.5">
      <c r="A20" s="2" t="s">
        <v>44</v>
      </c>
      <c r="B20" s="2">
        <v>8827</v>
      </c>
      <c r="C20" s="2">
        <v>15805</v>
      </c>
      <c r="D20" s="4">
        <f t="shared" si="0"/>
        <v>0.02188212588210373</v>
      </c>
      <c r="E20" s="1">
        <f t="shared" si="1"/>
        <v>31.61</v>
      </c>
      <c r="F20" s="1">
        <f t="shared" si="2"/>
        <v>15.805</v>
      </c>
      <c r="G20" s="1">
        <f t="shared" si="3"/>
        <v>10.536666666666667</v>
      </c>
      <c r="H20" s="1">
        <f t="shared" si="4"/>
        <v>7.9025</v>
      </c>
      <c r="I20" s="8"/>
      <c r="J20" s="3">
        <f t="shared" si="5"/>
        <v>126.44</v>
      </c>
      <c r="K20" s="3">
        <f t="shared" si="6"/>
        <v>63.22</v>
      </c>
      <c r="L20" s="3">
        <f t="shared" si="7"/>
        <v>42.14666666666667</v>
      </c>
      <c r="M20" s="3">
        <f t="shared" si="8"/>
        <v>31.61</v>
      </c>
    </row>
    <row r="21" spans="1:13" ht="13.5">
      <c r="A21" s="2" t="s">
        <v>16</v>
      </c>
      <c r="B21" s="2">
        <v>20266</v>
      </c>
      <c r="C21" s="2">
        <v>15333</v>
      </c>
      <c r="D21" s="4">
        <f t="shared" si="0"/>
        <v>0.021228638794703984</v>
      </c>
      <c r="E21" s="1">
        <f t="shared" si="1"/>
        <v>30.666</v>
      </c>
      <c r="F21" s="1">
        <f t="shared" si="2"/>
        <v>15.333</v>
      </c>
      <c r="G21" s="1">
        <f t="shared" si="3"/>
        <v>10.222</v>
      </c>
      <c r="H21" s="1">
        <f t="shared" si="4"/>
        <v>7.6665</v>
      </c>
      <c r="I21" s="8"/>
      <c r="J21" s="3">
        <f t="shared" si="5"/>
        <v>122.664</v>
      </c>
      <c r="K21" s="3">
        <f t="shared" si="6"/>
        <v>61.332</v>
      </c>
      <c r="L21" s="3">
        <f t="shared" si="7"/>
        <v>40.888</v>
      </c>
      <c r="M21" s="3">
        <f t="shared" si="8"/>
        <v>30.666</v>
      </c>
    </row>
    <row r="22" spans="1:13" ht="13.5">
      <c r="A22" s="2" t="s">
        <v>32</v>
      </c>
      <c r="B22" s="2">
        <v>13073</v>
      </c>
      <c r="C22" s="2">
        <v>13901</v>
      </c>
      <c r="D22" s="4">
        <f t="shared" si="0"/>
        <v>0.019246025427847133</v>
      </c>
      <c r="E22" s="1">
        <f t="shared" si="1"/>
        <v>27.802</v>
      </c>
      <c r="F22" s="1">
        <f t="shared" si="2"/>
        <v>13.901</v>
      </c>
      <c r="G22" s="1">
        <f t="shared" si="3"/>
        <v>9.267333333333333</v>
      </c>
      <c r="H22" s="1">
        <f t="shared" si="4"/>
        <v>6.9505</v>
      </c>
      <c r="I22" s="8"/>
      <c r="J22" s="3">
        <f t="shared" si="5"/>
        <v>111.208</v>
      </c>
      <c r="K22" s="3">
        <f t="shared" si="6"/>
        <v>55.604</v>
      </c>
      <c r="L22" s="3">
        <f t="shared" si="7"/>
        <v>37.06933333333333</v>
      </c>
      <c r="M22" s="3">
        <f t="shared" si="8"/>
        <v>27.802</v>
      </c>
    </row>
    <row r="23" spans="1:13" ht="13.5">
      <c r="A23" s="2" t="s">
        <v>45</v>
      </c>
      <c r="B23" s="2">
        <v>24960</v>
      </c>
      <c r="C23" s="2">
        <v>12199</v>
      </c>
      <c r="D23" s="4">
        <f t="shared" si="0"/>
        <v>0.01688959529489297</v>
      </c>
      <c r="E23" s="1">
        <f t="shared" si="1"/>
        <v>24.398</v>
      </c>
      <c r="F23" s="1">
        <f t="shared" si="2"/>
        <v>12.199</v>
      </c>
      <c r="G23" s="1">
        <f t="shared" si="3"/>
        <v>8.132666666666667</v>
      </c>
      <c r="H23" s="1">
        <f t="shared" si="4"/>
        <v>6.0995</v>
      </c>
      <c r="I23" s="8"/>
      <c r="J23" s="3">
        <f t="shared" si="5"/>
        <v>97.592</v>
      </c>
      <c r="K23" s="3">
        <f t="shared" si="6"/>
        <v>48.796</v>
      </c>
      <c r="L23" s="3">
        <f t="shared" si="7"/>
        <v>32.53066666666667</v>
      </c>
      <c r="M23" s="3">
        <f t="shared" si="8"/>
        <v>24.398</v>
      </c>
    </row>
    <row r="24" spans="1:13" ht="13.5">
      <c r="A24" s="2" t="s">
        <v>35</v>
      </c>
      <c r="B24" s="2">
        <v>15111</v>
      </c>
      <c r="C24" s="2">
        <v>12164</v>
      </c>
      <c r="D24" s="4">
        <f t="shared" si="0"/>
        <v>0.01684113756595443</v>
      </c>
      <c r="E24" s="1">
        <f t="shared" si="1"/>
        <v>24.328</v>
      </c>
      <c r="F24" s="1">
        <f t="shared" si="2"/>
        <v>12.164</v>
      </c>
      <c r="G24" s="1">
        <f t="shared" si="3"/>
        <v>8.109333333333334</v>
      </c>
      <c r="H24" s="1">
        <f t="shared" si="4"/>
        <v>6.082</v>
      </c>
      <c r="I24" s="8"/>
      <c r="J24" s="3">
        <f t="shared" si="5"/>
        <v>97.312</v>
      </c>
      <c r="K24" s="3">
        <f t="shared" si="6"/>
        <v>48.656</v>
      </c>
      <c r="L24" s="3">
        <f t="shared" si="7"/>
        <v>32.437333333333335</v>
      </c>
      <c r="M24" s="3">
        <f t="shared" si="8"/>
        <v>24.328</v>
      </c>
    </row>
    <row r="25" spans="1:13" ht="13.5">
      <c r="A25" s="2" t="s">
        <v>53</v>
      </c>
      <c r="B25" s="2">
        <v>8939</v>
      </c>
      <c r="C25" s="2">
        <v>9679</v>
      </c>
      <c r="D25" s="4">
        <f t="shared" si="0"/>
        <v>0.013400638811318064</v>
      </c>
      <c r="E25" s="1">
        <f t="shared" si="1"/>
        <v>19.358</v>
      </c>
      <c r="F25" s="1">
        <f t="shared" si="2"/>
        <v>9.679</v>
      </c>
      <c r="G25" s="1">
        <f t="shared" si="3"/>
        <v>6.4526666666666666</v>
      </c>
      <c r="H25" s="1">
        <f t="shared" si="4"/>
        <v>4.8395</v>
      </c>
      <c r="I25" s="8"/>
      <c r="J25" s="3">
        <f t="shared" si="5"/>
        <v>77.432</v>
      </c>
      <c r="K25" s="3">
        <f t="shared" si="6"/>
        <v>38.716</v>
      </c>
      <c r="L25" s="3">
        <f t="shared" si="7"/>
        <v>25.810666666666666</v>
      </c>
      <c r="M25" s="3">
        <f t="shared" si="8"/>
        <v>19.358</v>
      </c>
    </row>
    <row r="26" spans="1:13" ht="13.5">
      <c r="A26" s="2" t="s">
        <v>39</v>
      </c>
      <c r="B26" s="2">
        <v>4688</v>
      </c>
      <c r="C26" s="2">
        <v>9507</v>
      </c>
      <c r="D26" s="4">
        <f t="shared" si="0"/>
        <v>0.013162503686248666</v>
      </c>
      <c r="E26" s="1">
        <f t="shared" si="1"/>
        <v>19.014</v>
      </c>
      <c r="F26" s="1">
        <f t="shared" si="2"/>
        <v>9.507</v>
      </c>
      <c r="G26" s="1">
        <f t="shared" si="3"/>
        <v>6.338</v>
      </c>
      <c r="H26" s="1">
        <f t="shared" si="4"/>
        <v>4.7535</v>
      </c>
      <c r="I26" s="8"/>
      <c r="J26" s="3">
        <f t="shared" si="5"/>
        <v>76.056</v>
      </c>
      <c r="K26" s="3">
        <f t="shared" si="6"/>
        <v>38.028</v>
      </c>
      <c r="L26" s="3">
        <f t="shared" si="7"/>
        <v>25.352</v>
      </c>
      <c r="M26" s="3">
        <f t="shared" si="8"/>
        <v>19.014</v>
      </c>
    </row>
    <row r="27" spans="1:13" ht="13.5">
      <c r="A27" s="2" t="s">
        <v>14</v>
      </c>
      <c r="B27" s="2">
        <v>18248</v>
      </c>
      <c r="C27" s="2">
        <v>9118</v>
      </c>
      <c r="D27" s="4">
        <f t="shared" si="0"/>
        <v>0.012623930641760317</v>
      </c>
      <c r="E27" s="1">
        <f t="shared" si="1"/>
        <v>18.236</v>
      </c>
      <c r="F27" s="1">
        <f t="shared" si="2"/>
        <v>9.118</v>
      </c>
      <c r="G27" s="1">
        <f t="shared" si="3"/>
        <v>6.078666666666667</v>
      </c>
      <c r="H27" s="1">
        <f t="shared" si="4"/>
        <v>4.559</v>
      </c>
      <c r="I27" s="8"/>
      <c r="J27" s="3">
        <f t="shared" si="5"/>
        <v>72.944</v>
      </c>
      <c r="K27" s="3">
        <f t="shared" si="6"/>
        <v>36.472</v>
      </c>
      <c r="L27" s="3">
        <f t="shared" si="7"/>
        <v>24.314666666666668</v>
      </c>
      <c r="M27" s="3">
        <f t="shared" si="8"/>
        <v>18.236</v>
      </c>
    </row>
    <row r="28" spans="1:13" ht="13.5">
      <c r="A28" s="2" t="s">
        <v>12</v>
      </c>
      <c r="B28" s="2">
        <v>12398</v>
      </c>
      <c r="C28" s="2">
        <v>8966</v>
      </c>
      <c r="D28" s="4">
        <f t="shared" si="0"/>
        <v>0.012413485647512941</v>
      </c>
      <c r="E28" s="1">
        <f t="shared" si="1"/>
        <v>17.932</v>
      </c>
      <c r="F28" s="1">
        <f t="shared" si="2"/>
        <v>8.966</v>
      </c>
      <c r="G28" s="1">
        <f t="shared" si="3"/>
        <v>5.977333333333333</v>
      </c>
      <c r="H28" s="1">
        <f t="shared" si="4"/>
        <v>4.483</v>
      </c>
      <c r="I28" s="8"/>
      <c r="J28" s="3">
        <f t="shared" si="5"/>
        <v>71.728</v>
      </c>
      <c r="K28" s="3">
        <f t="shared" si="6"/>
        <v>35.864</v>
      </c>
      <c r="L28" s="3">
        <f t="shared" si="7"/>
        <v>23.909333333333333</v>
      </c>
      <c r="M28" s="3">
        <f t="shared" si="8"/>
        <v>17.932</v>
      </c>
    </row>
    <row r="29" spans="1:13" ht="13.5">
      <c r="A29" s="2" t="s">
        <v>38</v>
      </c>
      <c r="B29" s="2">
        <v>6005</v>
      </c>
      <c r="C29" s="2">
        <v>8545</v>
      </c>
      <c r="D29" s="4">
        <f t="shared" si="0"/>
        <v>0.011830608393709356</v>
      </c>
      <c r="E29" s="1">
        <f t="shared" si="1"/>
        <v>17.09</v>
      </c>
      <c r="F29" s="1">
        <f t="shared" si="2"/>
        <v>8.545</v>
      </c>
      <c r="G29" s="1">
        <f t="shared" si="3"/>
        <v>5.696666666666666</v>
      </c>
      <c r="H29" s="1">
        <f t="shared" si="4"/>
        <v>4.2725</v>
      </c>
      <c r="I29" s="8"/>
      <c r="J29" s="3">
        <f t="shared" si="5"/>
        <v>68.36</v>
      </c>
      <c r="K29" s="3">
        <f t="shared" si="6"/>
        <v>34.18</v>
      </c>
      <c r="L29" s="3">
        <f t="shared" si="7"/>
        <v>22.786666666666665</v>
      </c>
      <c r="M29" s="3">
        <f t="shared" si="8"/>
        <v>17.09</v>
      </c>
    </row>
    <row r="30" spans="1:13" ht="13.5">
      <c r="A30" s="2" t="s">
        <v>41</v>
      </c>
      <c r="B30" s="2">
        <v>7428</v>
      </c>
      <c r="C30" s="2">
        <v>8422</v>
      </c>
      <c r="D30" s="4">
        <f t="shared" si="0"/>
        <v>0.011660314089153915</v>
      </c>
      <c r="E30" s="1">
        <f t="shared" si="1"/>
        <v>16.844</v>
      </c>
      <c r="F30" s="1">
        <f t="shared" si="2"/>
        <v>8.422</v>
      </c>
      <c r="G30" s="1">
        <f t="shared" si="3"/>
        <v>5.6146666666666665</v>
      </c>
      <c r="H30" s="1">
        <f t="shared" si="4"/>
        <v>4.211</v>
      </c>
      <c r="I30" s="8"/>
      <c r="J30" s="3">
        <f t="shared" si="5"/>
        <v>67.376</v>
      </c>
      <c r="K30" s="3">
        <f t="shared" si="6"/>
        <v>33.688</v>
      </c>
      <c r="L30" s="3">
        <f t="shared" si="7"/>
        <v>22.458666666666666</v>
      </c>
      <c r="M30" s="3">
        <f t="shared" si="8"/>
        <v>16.844</v>
      </c>
    </row>
    <row r="31" spans="1:13" ht="13.5">
      <c r="A31" s="2" t="s">
        <v>52</v>
      </c>
      <c r="B31" s="2">
        <v>10372</v>
      </c>
      <c r="C31" s="2">
        <v>8224</v>
      </c>
      <c r="D31" s="4">
        <f t="shared" si="0"/>
        <v>0.011386181794015886</v>
      </c>
      <c r="E31" s="1">
        <f t="shared" si="1"/>
        <v>16.448</v>
      </c>
      <c r="F31" s="1">
        <f t="shared" si="2"/>
        <v>8.224</v>
      </c>
      <c r="G31" s="1">
        <f t="shared" si="3"/>
        <v>5.482666666666667</v>
      </c>
      <c r="H31" s="1">
        <f t="shared" si="4"/>
        <v>4.112</v>
      </c>
      <c r="I31" s="8"/>
      <c r="J31" s="3">
        <f t="shared" si="5"/>
        <v>65.792</v>
      </c>
      <c r="K31" s="3">
        <f t="shared" si="6"/>
        <v>32.896</v>
      </c>
      <c r="L31" s="3">
        <f t="shared" si="7"/>
        <v>21.930666666666667</v>
      </c>
      <c r="M31" s="3">
        <f t="shared" si="8"/>
        <v>16.448</v>
      </c>
    </row>
    <row r="32" spans="1:13" ht="13.5">
      <c r="A32" s="2" t="s">
        <v>36</v>
      </c>
      <c r="B32" s="2">
        <v>13413</v>
      </c>
      <c r="C32" s="2">
        <v>8015</v>
      </c>
      <c r="D32" s="4">
        <f t="shared" si="0"/>
        <v>0.011096819926925745</v>
      </c>
      <c r="E32" s="1">
        <f t="shared" si="1"/>
        <v>16.03</v>
      </c>
      <c r="F32" s="1">
        <f t="shared" si="2"/>
        <v>8.015</v>
      </c>
      <c r="G32" s="1">
        <f t="shared" si="3"/>
        <v>5.343333333333334</v>
      </c>
      <c r="H32" s="1">
        <f t="shared" si="4"/>
        <v>4.0075</v>
      </c>
      <c r="I32" s="8"/>
      <c r="J32" s="3">
        <f t="shared" si="5"/>
        <v>64.12</v>
      </c>
      <c r="K32" s="3">
        <f t="shared" si="6"/>
        <v>32.06</v>
      </c>
      <c r="L32" s="3">
        <f t="shared" si="7"/>
        <v>21.373333333333335</v>
      </c>
      <c r="M32" s="3">
        <f t="shared" si="8"/>
        <v>16.03</v>
      </c>
    </row>
    <row r="33" spans="1:13" ht="13.5">
      <c r="A33" s="2" t="s">
        <v>28</v>
      </c>
      <c r="B33" s="2">
        <v>9242</v>
      </c>
      <c r="C33" s="2">
        <v>7970</v>
      </c>
      <c r="D33" s="4">
        <f t="shared" si="0"/>
        <v>0.011034517132576194</v>
      </c>
      <c r="E33" s="1">
        <f t="shared" si="1"/>
        <v>15.94</v>
      </c>
      <c r="F33" s="1">
        <f t="shared" si="2"/>
        <v>7.97</v>
      </c>
      <c r="G33" s="1">
        <f t="shared" si="3"/>
        <v>5.3133333333333335</v>
      </c>
      <c r="H33" s="1">
        <f t="shared" si="4"/>
        <v>3.985</v>
      </c>
      <c r="I33" s="8"/>
      <c r="J33" s="3">
        <f t="shared" si="5"/>
        <v>63.76</v>
      </c>
      <c r="K33" s="3">
        <f t="shared" si="6"/>
        <v>31.88</v>
      </c>
      <c r="L33" s="3">
        <f t="shared" si="7"/>
        <v>21.253333333333334</v>
      </c>
      <c r="M33" s="3">
        <f t="shared" si="8"/>
        <v>15.94</v>
      </c>
    </row>
    <row r="34" spans="1:13" ht="13.5">
      <c r="A34" s="2" t="s">
        <v>54</v>
      </c>
      <c r="B34" s="2">
        <v>8876</v>
      </c>
      <c r="C34" s="2">
        <v>7968</v>
      </c>
      <c r="D34" s="4">
        <f t="shared" si="0"/>
        <v>0.01103174811949399</v>
      </c>
      <c r="E34" s="1">
        <f t="shared" si="1"/>
        <v>15.936</v>
      </c>
      <c r="F34" s="1">
        <f t="shared" si="2"/>
        <v>7.968</v>
      </c>
      <c r="G34" s="1">
        <f t="shared" si="3"/>
        <v>5.312</v>
      </c>
      <c r="H34" s="1">
        <f t="shared" si="4"/>
        <v>3.984</v>
      </c>
      <c r="I34" s="8"/>
      <c r="J34" s="3">
        <f t="shared" si="5"/>
        <v>63.744</v>
      </c>
      <c r="K34" s="3">
        <f t="shared" si="6"/>
        <v>31.872</v>
      </c>
      <c r="L34" s="3">
        <f t="shared" si="7"/>
        <v>21.248</v>
      </c>
      <c r="M34" s="3">
        <f t="shared" si="8"/>
        <v>15.936</v>
      </c>
    </row>
    <row r="35" spans="1:13" ht="13.5">
      <c r="A35" s="2" t="s">
        <v>10</v>
      </c>
      <c r="B35" s="2">
        <v>8857</v>
      </c>
      <c r="C35" s="2">
        <v>7717</v>
      </c>
      <c r="D35" s="4">
        <f aca="true" t="shared" si="9" ref="D35:D66">SUM(C35/722279)</f>
        <v>0.010684236977677602</v>
      </c>
      <c r="E35" s="1">
        <f aca="true" t="shared" si="10" ref="E35:E54">SUM(C35/500)</f>
        <v>15.434</v>
      </c>
      <c r="F35" s="1">
        <f aca="true" t="shared" si="11" ref="F35:F54">SUM(C35/1000)</f>
        <v>7.717</v>
      </c>
      <c r="G35" s="1">
        <f aca="true" t="shared" si="12" ref="G35:G54">SUM(C35/1500)</f>
        <v>5.144666666666667</v>
      </c>
      <c r="H35" s="1">
        <f aca="true" t="shared" si="13" ref="H35:H54">SUM(C35/2000)</f>
        <v>3.8585</v>
      </c>
      <c r="I35" s="8"/>
      <c r="J35" s="3">
        <f aca="true" t="shared" si="14" ref="J35:J54">SUM(E35*4)</f>
        <v>61.736</v>
      </c>
      <c r="K35" s="3">
        <f aca="true" t="shared" si="15" ref="K35:K54">SUM(F35*4)</f>
        <v>30.868</v>
      </c>
      <c r="L35" s="3">
        <f aca="true" t="shared" si="16" ref="L35:L54">SUM(G35*4)</f>
        <v>20.578666666666667</v>
      </c>
      <c r="M35" s="3">
        <f aca="true" t="shared" si="17" ref="M35:M54">SUM(H35*4)</f>
        <v>15.434</v>
      </c>
    </row>
    <row r="36" spans="1:13" ht="13.5">
      <c r="A36" s="2" t="s">
        <v>29</v>
      </c>
      <c r="B36" s="2">
        <v>9312</v>
      </c>
      <c r="C36" s="2">
        <v>6920</v>
      </c>
      <c r="D36" s="4">
        <f t="shared" si="9"/>
        <v>0.009580785264419982</v>
      </c>
      <c r="E36" s="1">
        <f t="shared" si="10"/>
        <v>13.84</v>
      </c>
      <c r="F36" s="1">
        <f t="shared" si="11"/>
        <v>6.92</v>
      </c>
      <c r="G36" s="1">
        <f t="shared" si="12"/>
        <v>4.613333333333333</v>
      </c>
      <c r="H36" s="1">
        <f t="shared" si="13"/>
        <v>3.46</v>
      </c>
      <c r="I36" s="8"/>
      <c r="J36" s="3">
        <f t="shared" si="14"/>
        <v>55.36</v>
      </c>
      <c r="K36" s="3">
        <f t="shared" si="15"/>
        <v>27.68</v>
      </c>
      <c r="L36" s="3">
        <f t="shared" si="16"/>
        <v>18.453333333333333</v>
      </c>
      <c r="M36" s="3">
        <f t="shared" si="17"/>
        <v>13.84</v>
      </c>
    </row>
    <row r="37" spans="1:13" ht="13.5">
      <c r="A37" s="2" t="s">
        <v>37</v>
      </c>
      <c r="B37" s="2">
        <v>8346</v>
      </c>
      <c r="C37" s="2">
        <v>6710</v>
      </c>
      <c r="D37" s="4">
        <f t="shared" si="9"/>
        <v>0.00929003889078874</v>
      </c>
      <c r="E37" s="1">
        <f t="shared" si="10"/>
        <v>13.42</v>
      </c>
      <c r="F37" s="1">
        <f t="shared" si="11"/>
        <v>6.71</v>
      </c>
      <c r="G37" s="1">
        <f t="shared" si="12"/>
        <v>4.473333333333334</v>
      </c>
      <c r="H37" s="1">
        <f t="shared" si="13"/>
        <v>3.355</v>
      </c>
      <c r="I37" s="8"/>
      <c r="J37" s="3">
        <f t="shared" si="14"/>
        <v>53.68</v>
      </c>
      <c r="K37" s="3">
        <f t="shared" si="15"/>
        <v>26.84</v>
      </c>
      <c r="L37" s="3">
        <f t="shared" si="16"/>
        <v>17.893333333333334</v>
      </c>
      <c r="M37" s="3">
        <f t="shared" si="17"/>
        <v>13.42</v>
      </c>
    </row>
    <row r="38" spans="1:13" ht="13.5">
      <c r="A38" s="2" t="s">
        <v>48</v>
      </c>
      <c r="B38" s="2">
        <v>4483</v>
      </c>
      <c r="C38" s="2">
        <v>5583</v>
      </c>
      <c r="D38" s="4">
        <f t="shared" si="9"/>
        <v>0.00772970001896774</v>
      </c>
      <c r="E38" s="1">
        <f t="shared" si="10"/>
        <v>11.166</v>
      </c>
      <c r="F38" s="1">
        <f t="shared" si="11"/>
        <v>5.583</v>
      </c>
      <c r="G38" s="1">
        <f t="shared" si="12"/>
        <v>3.722</v>
      </c>
      <c r="H38" s="1">
        <f t="shared" si="13"/>
        <v>2.7915</v>
      </c>
      <c r="I38" s="8"/>
      <c r="J38" s="3">
        <f t="shared" si="14"/>
        <v>44.664</v>
      </c>
      <c r="K38" s="3">
        <f t="shared" si="15"/>
        <v>22.332</v>
      </c>
      <c r="L38" s="3">
        <f t="shared" si="16"/>
        <v>14.888</v>
      </c>
      <c r="M38" s="3">
        <f t="shared" si="17"/>
        <v>11.166</v>
      </c>
    </row>
    <row r="39" spans="1:13" ht="13.5">
      <c r="A39" s="2" t="s">
        <v>51</v>
      </c>
      <c r="B39" s="2">
        <v>9326</v>
      </c>
      <c r="C39" s="2">
        <v>5197</v>
      </c>
      <c r="D39" s="4">
        <f t="shared" si="9"/>
        <v>0.007195280494102695</v>
      </c>
      <c r="E39" s="1">
        <f t="shared" si="10"/>
        <v>10.394</v>
      </c>
      <c r="F39" s="1">
        <f t="shared" si="11"/>
        <v>5.197</v>
      </c>
      <c r="G39" s="1">
        <f t="shared" si="12"/>
        <v>3.4646666666666666</v>
      </c>
      <c r="H39" s="1">
        <f t="shared" si="13"/>
        <v>2.5985</v>
      </c>
      <c r="I39" s="8"/>
      <c r="J39" s="3">
        <f t="shared" si="14"/>
        <v>41.576</v>
      </c>
      <c r="K39" s="3">
        <f t="shared" si="15"/>
        <v>20.788</v>
      </c>
      <c r="L39" s="3">
        <f t="shared" si="16"/>
        <v>13.858666666666666</v>
      </c>
      <c r="M39" s="3">
        <f t="shared" si="17"/>
        <v>10.394</v>
      </c>
    </row>
    <row r="40" spans="1:13" ht="13.5">
      <c r="A40" s="2" t="s">
        <v>27</v>
      </c>
      <c r="B40" s="2">
        <v>6296</v>
      </c>
      <c r="C40" s="2">
        <v>4447</v>
      </c>
      <c r="D40" s="4">
        <f t="shared" si="9"/>
        <v>0.006156900588276829</v>
      </c>
      <c r="E40" s="1">
        <f t="shared" si="10"/>
        <v>8.894</v>
      </c>
      <c r="F40" s="1">
        <f t="shared" si="11"/>
        <v>4.447</v>
      </c>
      <c r="G40" s="1">
        <f t="shared" si="12"/>
        <v>2.9646666666666666</v>
      </c>
      <c r="H40" s="1">
        <f t="shared" si="13"/>
        <v>2.2235</v>
      </c>
      <c r="I40" s="8"/>
      <c r="J40" s="3">
        <f t="shared" si="14"/>
        <v>35.576</v>
      </c>
      <c r="K40" s="3">
        <f t="shared" si="15"/>
        <v>17.788</v>
      </c>
      <c r="L40" s="3">
        <f t="shared" si="16"/>
        <v>11.858666666666666</v>
      </c>
      <c r="M40" s="3">
        <f t="shared" si="17"/>
        <v>8.894</v>
      </c>
    </row>
    <row r="41" spans="1:13" ht="13.5">
      <c r="A41" s="2" t="s">
        <v>11</v>
      </c>
      <c r="B41" s="2">
        <v>4840</v>
      </c>
      <c r="C41" s="2">
        <v>3992</v>
      </c>
      <c r="D41" s="4">
        <f t="shared" si="9"/>
        <v>0.0055269501120758045</v>
      </c>
      <c r="E41" s="1">
        <f t="shared" si="10"/>
        <v>7.984</v>
      </c>
      <c r="F41" s="1">
        <f t="shared" si="11"/>
        <v>3.992</v>
      </c>
      <c r="G41" s="1">
        <f t="shared" si="12"/>
        <v>2.6613333333333333</v>
      </c>
      <c r="H41" s="1">
        <f t="shared" si="13"/>
        <v>1.996</v>
      </c>
      <c r="I41" s="8"/>
      <c r="J41" s="3">
        <f t="shared" si="14"/>
        <v>31.936</v>
      </c>
      <c r="K41" s="3">
        <f t="shared" si="15"/>
        <v>15.968</v>
      </c>
      <c r="L41" s="3">
        <f t="shared" si="16"/>
        <v>10.645333333333333</v>
      </c>
      <c r="M41" s="3">
        <f t="shared" si="17"/>
        <v>7.984</v>
      </c>
    </row>
    <row r="42" spans="1:13" ht="13.5">
      <c r="A42" s="2" t="s">
        <v>47</v>
      </c>
      <c r="B42" s="2">
        <v>4667</v>
      </c>
      <c r="C42" s="2">
        <v>3979</v>
      </c>
      <c r="D42" s="4">
        <f t="shared" si="9"/>
        <v>0.005508951527041489</v>
      </c>
      <c r="E42" s="1">
        <f t="shared" si="10"/>
        <v>7.958</v>
      </c>
      <c r="F42" s="1">
        <f t="shared" si="11"/>
        <v>3.979</v>
      </c>
      <c r="G42" s="1">
        <f t="shared" si="12"/>
        <v>2.6526666666666667</v>
      </c>
      <c r="H42" s="1">
        <f t="shared" si="13"/>
        <v>1.9895</v>
      </c>
      <c r="I42" s="8"/>
      <c r="J42" s="3">
        <f t="shared" si="14"/>
        <v>31.832</v>
      </c>
      <c r="K42" s="3">
        <f t="shared" si="15"/>
        <v>15.916</v>
      </c>
      <c r="L42" s="3">
        <f t="shared" si="16"/>
        <v>10.610666666666667</v>
      </c>
      <c r="M42" s="3">
        <f t="shared" si="17"/>
        <v>7.958</v>
      </c>
    </row>
    <row r="43" spans="1:13" ht="13.5">
      <c r="A43" s="2" t="s">
        <v>17</v>
      </c>
      <c r="B43" s="2">
        <v>6985</v>
      </c>
      <c r="C43" s="2">
        <v>3882</v>
      </c>
      <c r="D43" s="4">
        <f t="shared" si="9"/>
        <v>0.0053746543925546775</v>
      </c>
      <c r="E43" s="1">
        <f t="shared" si="10"/>
        <v>7.764</v>
      </c>
      <c r="F43" s="1">
        <f t="shared" si="11"/>
        <v>3.882</v>
      </c>
      <c r="G43" s="1">
        <f t="shared" si="12"/>
        <v>2.588</v>
      </c>
      <c r="H43" s="1">
        <f t="shared" si="13"/>
        <v>1.941</v>
      </c>
      <c r="I43" s="8"/>
      <c r="J43" s="3">
        <f t="shared" si="14"/>
        <v>31.056</v>
      </c>
      <c r="K43" s="3">
        <f t="shared" si="15"/>
        <v>15.528</v>
      </c>
      <c r="L43" s="3">
        <f t="shared" si="16"/>
        <v>10.352</v>
      </c>
      <c r="M43" s="3">
        <f t="shared" si="17"/>
        <v>7.764</v>
      </c>
    </row>
    <row r="44" spans="1:13" ht="13.5">
      <c r="A44" s="2" t="s">
        <v>42</v>
      </c>
      <c r="B44" s="2">
        <v>3241</v>
      </c>
      <c r="C44" s="2">
        <v>3864</v>
      </c>
      <c r="D44" s="4">
        <f t="shared" si="9"/>
        <v>0.005349733274814857</v>
      </c>
      <c r="E44" s="1">
        <f t="shared" si="10"/>
        <v>7.728</v>
      </c>
      <c r="F44" s="1">
        <f t="shared" si="11"/>
        <v>3.864</v>
      </c>
      <c r="G44" s="1">
        <f t="shared" si="12"/>
        <v>2.576</v>
      </c>
      <c r="H44" s="1">
        <f t="shared" si="13"/>
        <v>1.932</v>
      </c>
      <c r="I44" s="8"/>
      <c r="J44" s="3">
        <f t="shared" si="14"/>
        <v>30.912</v>
      </c>
      <c r="K44" s="3">
        <f t="shared" si="15"/>
        <v>15.456</v>
      </c>
      <c r="L44" s="3">
        <f t="shared" si="16"/>
        <v>10.304</v>
      </c>
      <c r="M44" s="3">
        <f t="shared" si="17"/>
        <v>7.728</v>
      </c>
    </row>
    <row r="45" spans="1:13" ht="13.5">
      <c r="A45" s="2" t="s">
        <v>9</v>
      </c>
      <c r="B45" s="2">
        <v>3523</v>
      </c>
      <c r="C45" s="2">
        <v>3466</v>
      </c>
      <c r="D45" s="4">
        <f t="shared" si="9"/>
        <v>0.004798699671456598</v>
      </c>
      <c r="E45" s="1">
        <f t="shared" si="10"/>
        <v>6.932</v>
      </c>
      <c r="F45" s="1">
        <f t="shared" si="11"/>
        <v>3.466</v>
      </c>
      <c r="G45" s="1">
        <f t="shared" si="12"/>
        <v>2.3106666666666666</v>
      </c>
      <c r="H45" s="1">
        <f t="shared" si="13"/>
        <v>1.733</v>
      </c>
      <c r="I45" s="8"/>
      <c r="J45" s="3">
        <f t="shared" si="14"/>
        <v>27.728</v>
      </c>
      <c r="K45" s="3">
        <f t="shared" si="15"/>
        <v>13.864</v>
      </c>
      <c r="L45" s="3">
        <f t="shared" si="16"/>
        <v>9.242666666666667</v>
      </c>
      <c r="M45" s="3">
        <f t="shared" si="17"/>
        <v>6.932</v>
      </c>
    </row>
    <row r="46" spans="1:13" ht="13.5">
      <c r="A46" s="2" t="s">
        <v>43</v>
      </c>
      <c r="B46" s="2">
        <v>5544</v>
      </c>
      <c r="C46" s="2">
        <v>3347</v>
      </c>
      <c r="D46" s="4">
        <f t="shared" si="9"/>
        <v>0.004633943393065561</v>
      </c>
      <c r="E46" s="1">
        <f t="shared" si="10"/>
        <v>6.694</v>
      </c>
      <c r="F46" s="1">
        <f t="shared" si="11"/>
        <v>3.347</v>
      </c>
      <c r="G46" s="1">
        <f t="shared" si="12"/>
        <v>2.231333333333333</v>
      </c>
      <c r="H46" s="1">
        <f t="shared" si="13"/>
        <v>1.6735</v>
      </c>
      <c r="I46" s="8"/>
      <c r="J46" s="3">
        <f t="shared" si="14"/>
        <v>26.776</v>
      </c>
      <c r="K46" s="3">
        <f t="shared" si="15"/>
        <v>13.388</v>
      </c>
      <c r="L46" s="3">
        <f t="shared" si="16"/>
        <v>8.925333333333333</v>
      </c>
      <c r="M46" s="3">
        <f t="shared" si="17"/>
        <v>6.694</v>
      </c>
    </row>
    <row r="47" spans="1:13" ht="13.5">
      <c r="A47" s="2" t="s">
        <v>23</v>
      </c>
      <c r="B47" s="2">
        <v>1329</v>
      </c>
      <c r="C47" s="2">
        <v>3138</v>
      </c>
      <c r="D47" s="4">
        <f t="shared" si="9"/>
        <v>0.00434458152597542</v>
      </c>
      <c r="E47" s="1">
        <f t="shared" si="10"/>
        <v>6.276</v>
      </c>
      <c r="F47" s="1">
        <f t="shared" si="11"/>
        <v>3.138</v>
      </c>
      <c r="G47" s="1">
        <f t="shared" si="12"/>
        <v>2.092</v>
      </c>
      <c r="H47" s="1">
        <f t="shared" si="13"/>
        <v>1.569</v>
      </c>
      <c r="I47" s="8"/>
      <c r="J47" s="3">
        <f t="shared" si="14"/>
        <v>25.104</v>
      </c>
      <c r="K47" s="3">
        <f t="shared" si="15"/>
        <v>12.552</v>
      </c>
      <c r="L47" s="3">
        <f t="shared" si="16"/>
        <v>8.368</v>
      </c>
      <c r="M47" s="3">
        <f t="shared" si="17"/>
        <v>6.276</v>
      </c>
    </row>
    <row r="48" spans="1:13" ht="13.5">
      <c r="A48" s="2" t="s">
        <v>19</v>
      </c>
      <c r="B48" s="2">
        <v>2411</v>
      </c>
      <c r="C48" s="2">
        <v>2941</v>
      </c>
      <c r="D48" s="4">
        <f t="shared" si="9"/>
        <v>0.004071833737378492</v>
      </c>
      <c r="E48" s="1">
        <f t="shared" si="10"/>
        <v>5.882</v>
      </c>
      <c r="F48" s="1">
        <f t="shared" si="11"/>
        <v>2.941</v>
      </c>
      <c r="G48" s="1">
        <f t="shared" si="12"/>
        <v>1.9606666666666666</v>
      </c>
      <c r="H48" s="1">
        <f t="shared" si="13"/>
        <v>1.4705</v>
      </c>
      <c r="I48" s="8"/>
      <c r="J48" s="3">
        <f t="shared" si="14"/>
        <v>23.528</v>
      </c>
      <c r="K48" s="3">
        <f t="shared" si="15"/>
        <v>11.764</v>
      </c>
      <c r="L48" s="3">
        <f t="shared" si="16"/>
        <v>7.842666666666666</v>
      </c>
      <c r="M48" s="3">
        <f t="shared" si="17"/>
        <v>5.882</v>
      </c>
    </row>
    <row r="49" spans="1:13" ht="13.5">
      <c r="A49" s="2" t="s">
        <v>20</v>
      </c>
      <c r="B49" s="2">
        <v>4470</v>
      </c>
      <c r="C49" s="2">
        <v>2282</v>
      </c>
      <c r="D49" s="4">
        <f t="shared" si="9"/>
        <v>0.003159443926792832</v>
      </c>
      <c r="E49" s="1">
        <f t="shared" si="10"/>
        <v>4.564</v>
      </c>
      <c r="F49" s="1">
        <f t="shared" si="11"/>
        <v>2.282</v>
      </c>
      <c r="G49" s="1">
        <f t="shared" si="12"/>
        <v>1.5213333333333334</v>
      </c>
      <c r="H49" s="1">
        <f t="shared" si="13"/>
        <v>1.141</v>
      </c>
      <c r="I49" s="8"/>
      <c r="J49" s="3">
        <f t="shared" si="14"/>
        <v>18.256</v>
      </c>
      <c r="K49" s="3">
        <f t="shared" si="15"/>
        <v>9.128</v>
      </c>
      <c r="L49" s="3">
        <f t="shared" si="16"/>
        <v>6.085333333333334</v>
      </c>
      <c r="M49" s="3">
        <f t="shared" si="17"/>
        <v>4.564</v>
      </c>
    </row>
    <row r="50" spans="1:13" ht="13.5">
      <c r="A50" s="2" t="s">
        <v>26</v>
      </c>
      <c r="B50" s="2">
        <v>3913</v>
      </c>
      <c r="C50" s="2">
        <v>1884</v>
      </c>
      <c r="D50" s="4">
        <f t="shared" si="9"/>
        <v>0.002608410323434573</v>
      </c>
      <c r="E50" s="1">
        <f t="shared" si="10"/>
        <v>3.768</v>
      </c>
      <c r="F50" s="1">
        <f t="shared" si="11"/>
        <v>1.884</v>
      </c>
      <c r="G50" s="1">
        <f t="shared" si="12"/>
        <v>1.256</v>
      </c>
      <c r="H50" s="1">
        <f t="shared" si="13"/>
        <v>0.942</v>
      </c>
      <c r="I50" s="8"/>
      <c r="J50" s="3">
        <f t="shared" si="14"/>
        <v>15.072</v>
      </c>
      <c r="K50" s="3">
        <f t="shared" si="15"/>
        <v>7.536</v>
      </c>
      <c r="L50" s="3">
        <f t="shared" si="16"/>
        <v>5.024</v>
      </c>
      <c r="M50" s="3">
        <f t="shared" si="17"/>
        <v>3.768</v>
      </c>
    </row>
    <row r="51" spans="1:13" ht="13.5">
      <c r="A51" s="2" t="s">
        <v>30</v>
      </c>
      <c r="B51" s="2">
        <v>4274</v>
      </c>
      <c r="C51" s="2">
        <v>1462</v>
      </c>
      <c r="D51" s="4">
        <f t="shared" si="9"/>
        <v>0.0020241485630898863</v>
      </c>
      <c r="E51" s="1">
        <f t="shared" si="10"/>
        <v>2.924</v>
      </c>
      <c r="F51" s="1">
        <f t="shared" si="11"/>
        <v>1.462</v>
      </c>
      <c r="G51" s="1">
        <f t="shared" si="12"/>
        <v>0.9746666666666667</v>
      </c>
      <c r="H51" s="1">
        <f t="shared" si="13"/>
        <v>0.731</v>
      </c>
      <c r="I51" s="8"/>
      <c r="J51" s="3">
        <f t="shared" si="14"/>
        <v>11.696</v>
      </c>
      <c r="K51" s="3">
        <f t="shared" si="15"/>
        <v>5.848</v>
      </c>
      <c r="L51" s="3">
        <f t="shared" si="16"/>
        <v>3.8986666666666667</v>
      </c>
      <c r="M51" s="3">
        <f t="shared" si="17"/>
        <v>2.924</v>
      </c>
    </row>
    <row r="52" spans="1:13" ht="13.5">
      <c r="A52" s="2" t="s">
        <v>58</v>
      </c>
      <c r="B52" s="2">
        <v>3444</v>
      </c>
      <c r="C52" s="2">
        <v>1021</v>
      </c>
      <c r="D52" s="4">
        <f t="shared" si="9"/>
        <v>0.0014135811784642776</v>
      </c>
      <c r="E52" s="1">
        <f t="shared" si="10"/>
        <v>2.042</v>
      </c>
      <c r="F52" s="1">
        <f t="shared" si="11"/>
        <v>1.021</v>
      </c>
      <c r="G52" s="1">
        <f t="shared" si="12"/>
        <v>0.6806666666666666</v>
      </c>
      <c r="H52" s="1">
        <f t="shared" si="13"/>
        <v>0.5105</v>
      </c>
      <c r="I52" s="8"/>
      <c r="J52" s="3">
        <f t="shared" si="14"/>
        <v>8.168</v>
      </c>
      <c r="K52" s="3">
        <f t="shared" si="15"/>
        <v>4.084</v>
      </c>
      <c r="L52" s="3">
        <f t="shared" si="16"/>
        <v>2.7226666666666666</v>
      </c>
      <c r="M52" s="3">
        <f t="shared" si="17"/>
        <v>2.042</v>
      </c>
    </row>
    <row r="53" spans="1:13" ht="13.5">
      <c r="A53" s="2" t="s">
        <v>8</v>
      </c>
      <c r="B53" s="2">
        <v>4728</v>
      </c>
      <c r="C53" s="2">
        <v>858</v>
      </c>
      <c r="D53" s="4">
        <f t="shared" si="9"/>
        <v>0.0011879066122647897</v>
      </c>
      <c r="E53" s="1">
        <f t="shared" si="10"/>
        <v>1.716</v>
      </c>
      <c r="F53" s="1">
        <f t="shared" si="11"/>
        <v>0.858</v>
      </c>
      <c r="G53" s="1">
        <f t="shared" si="12"/>
        <v>0.572</v>
      </c>
      <c r="H53" s="1">
        <f t="shared" si="13"/>
        <v>0.429</v>
      </c>
      <c r="I53" s="8"/>
      <c r="J53" s="3">
        <f t="shared" si="14"/>
        <v>6.864</v>
      </c>
      <c r="K53" s="3">
        <f t="shared" si="15"/>
        <v>3.432</v>
      </c>
      <c r="L53" s="3">
        <f t="shared" si="16"/>
        <v>2.288</v>
      </c>
      <c r="M53" s="3">
        <f t="shared" si="17"/>
        <v>1.716</v>
      </c>
    </row>
    <row r="54" spans="1:13" ht="13.5">
      <c r="A54" s="2" t="s">
        <v>49</v>
      </c>
      <c r="B54" s="2">
        <v>975</v>
      </c>
      <c r="C54" s="2">
        <v>129</v>
      </c>
      <c r="D54" s="4">
        <f t="shared" si="9"/>
        <v>0.00017860134380204878</v>
      </c>
      <c r="E54" s="1">
        <f t="shared" si="10"/>
        <v>0.258</v>
      </c>
      <c r="F54" s="1">
        <f t="shared" si="11"/>
        <v>0.129</v>
      </c>
      <c r="G54" s="1">
        <f t="shared" si="12"/>
        <v>0.086</v>
      </c>
      <c r="H54" s="1">
        <f t="shared" si="13"/>
        <v>0.0645</v>
      </c>
      <c r="I54" s="8"/>
      <c r="J54" s="3">
        <f t="shared" si="14"/>
        <v>1.032</v>
      </c>
      <c r="K54" s="3">
        <f t="shared" si="15"/>
        <v>0.516</v>
      </c>
      <c r="L54" s="3">
        <f t="shared" si="16"/>
        <v>0.344</v>
      </c>
      <c r="M54" s="3">
        <f t="shared" si="17"/>
        <v>0.258</v>
      </c>
    </row>
    <row r="55" spans="1:13" s="13" customFormat="1" ht="13.5">
      <c r="A55" s="9" t="s">
        <v>3</v>
      </c>
      <c r="B55" s="9">
        <f>SUM(B3:B54)</f>
        <v>714266</v>
      </c>
      <c r="C55" s="9">
        <f>SUM(C3:C54)</f>
        <v>714266</v>
      </c>
      <c r="D55" s="10"/>
      <c r="E55" s="11">
        <f>SUM(E3:E54)</f>
        <v>1428.5319999999995</v>
      </c>
      <c r="F55" s="11">
        <f>SUM(F3:F54)</f>
        <v>714.2659999999997</v>
      </c>
      <c r="G55" s="11">
        <f>SUM(G3:G54)</f>
        <v>476.1773333333335</v>
      </c>
      <c r="H55" s="11">
        <f>SUM(H3:H54)</f>
        <v>357.13299999999987</v>
      </c>
      <c r="I55" s="12"/>
      <c r="J55" s="11">
        <f>SUM(J3:J54)</f>
        <v>5714.127999999998</v>
      </c>
      <c r="K55" s="11">
        <f>SUM(K3:K54)</f>
        <v>2857.063999999999</v>
      </c>
      <c r="L55" s="11">
        <f>SUM(L3:L54)</f>
        <v>1904.709333333334</v>
      </c>
      <c r="M55" s="11">
        <f>SUM(M3:M54)</f>
        <v>1428.5319999999995</v>
      </c>
    </row>
  </sheetData>
  <sheetProtection/>
  <mergeCells count="2">
    <mergeCell ref="E1:H1"/>
    <mergeCell ref="J1:M1"/>
  </mergeCells>
  <printOptions/>
  <pageMargins left="0.7" right="0.7" top="0.75" bottom="0.75" header="0.3" footer="0.3"/>
  <pageSetup fitToHeight="1" fitToWidth="1" orientation="portrait" scale="72"/>
  <headerFooter alignWithMargins="0">
    <oddHeader>&amp;C&amp;14Proposed number of PINES bags to purchase based on FY'11 IntraPINES Lending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Gregory</dc:creator>
  <cp:keywords/>
  <dc:description/>
  <cp:lastModifiedBy>Elizabeth McKinney</cp:lastModifiedBy>
  <cp:lastPrinted>2013-05-09T19:08:19Z</cp:lastPrinted>
  <dcterms:created xsi:type="dcterms:W3CDTF">2010-08-02T18:43:53Z</dcterms:created>
  <dcterms:modified xsi:type="dcterms:W3CDTF">2013-05-09T19:29:18Z</dcterms:modified>
  <cp:category/>
  <cp:version/>
  <cp:contentType/>
  <cp:contentStatus/>
</cp:coreProperties>
</file>