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980" windowHeight="11760" activeTab="0"/>
  </bookViews>
  <sheets>
    <sheet name="FY11IntraPINESLoansbySystem" sheetId="1" r:id="rId1"/>
    <sheet name="Sheet2" sheetId="2" r:id="rId2"/>
    <sheet name="Sheet3" sheetId="3" r:id="rId3"/>
  </sheets>
  <definedNames>
    <definedName name="quarterly_intrapines_system_hold_transit_totals_FY10" localSheetId="0">'FY11IntraPINESLoansbySystem'!$A$1:$D$55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<sst xmlns="http://schemas.openxmlformats.org/spreadsheetml/2006/main" count="59" uniqueCount="59">
  <si>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 ARL       </t>
  </si>
  <si>
    <t xml:space="preserve"> BROOK     </t>
  </si>
  <si>
    <t xml:space="preserve"> BTRL      </t>
  </si>
  <si>
    <t xml:space="preserve"> CCL       </t>
  </si>
  <si>
    <t xml:space="preserve"> CHAT      </t>
  </si>
  <si>
    <t xml:space="preserve"> CHRL      </t>
  </si>
  <si>
    <t xml:space="preserve"> CLAYTN    </t>
  </si>
  <si>
    <t xml:space="preserve"> CPRL      </t>
  </si>
  <si>
    <t xml:space="preserve"> CRLS      </t>
  </si>
  <si>
    <t xml:space="preserve"> DCPL      </t>
  </si>
  <si>
    <t xml:space="preserve"> DTRL      </t>
  </si>
  <si>
    <t xml:space="preserve"> ECGR      </t>
  </si>
  <si>
    <t xml:space="preserve"> ECPL      </t>
  </si>
  <si>
    <t xml:space="preserve"> FBHCL     </t>
  </si>
  <si>
    <t xml:space="preserve"> FRRLS     </t>
  </si>
  <si>
    <t xml:space="preserve"> HALL      </t>
  </si>
  <si>
    <t xml:space="preserve"> HART      </t>
  </si>
  <si>
    <t xml:space="preserve"> HCLS      </t>
  </si>
  <si>
    <t xml:space="preserve"> HOU       </t>
  </si>
  <si>
    <t xml:space="preserve"> JCL       </t>
  </si>
  <si>
    <t xml:space="preserve"> KRLS      </t>
  </si>
  <si>
    <t xml:space="preserve"> LBRLS     </t>
  </si>
  <si>
    <t xml:space="preserve"> LEE       </t>
  </si>
  <si>
    <t xml:space="preserve"> MCCLS     </t>
  </si>
  <si>
    <t xml:space="preserve"> MGRL      </t>
  </si>
  <si>
    <t xml:space="preserve"> MRLS      </t>
  </si>
  <si>
    <t xml:space="preserve"> NCLS      </t>
  </si>
  <si>
    <t xml:space="preserve"> NEG       </t>
  </si>
  <si>
    <t xml:space="preserve"> OCRL      </t>
  </si>
  <si>
    <t xml:space="preserve"> OHOOP     </t>
  </si>
  <si>
    <t xml:space="preserve"> OKRL      </t>
  </si>
  <si>
    <t xml:space="preserve"> ORLS      </t>
  </si>
  <si>
    <t xml:space="preserve"> PIED      </t>
  </si>
  <si>
    <t xml:space="preserve"> PMRLS     </t>
  </si>
  <si>
    <t xml:space="preserve"> PPL       </t>
  </si>
  <si>
    <t xml:space="preserve"> RML       </t>
  </si>
  <si>
    <t xml:space="preserve"> ROCK      </t>
  </si>
  <si>
    <t xml:space="preserve"> SGRL      </t>
  </si>
  <si>
    <t xml:space="preserve"> SHRL      </t>
  </si>
  <si>
    <t xml:space="preserve"> SJRLS     </t>
  </si>
  <si>
    <t xml:space="preserve"> SRL       </t>
  </si>
  <si>
    <t xml:space="preserve"> STATELIB  </t>
  </si>
  <si>
    <t xml:space="preserve"> STRL      </t>
  </si>
  <si>
    <t xml:space="preserve"> SWGRL     </t>
  </si>
  <si>
    <t xml:space="preserve"> TCPLS     </t>
  </si>
  <si>
    <t xml:space="preserve"> THRL      </t>
  </si>
  <si>
    <t xml:space="preserve"> TLLS      </t>
  </si>
  <si>
    <t xml:space="preserve"> TRRL      </t>
  </si>
  <si>
    <t xml:space="preserve"> URRLS     </t>
  </si>
  <si>
    <t xml:space="preserve"> WGRL      </t>
  </si>
  <si>
    <t xml:space="preserve"> WORTH     </t>
  </si>
  <si>
    <t>Percentage</t>
  </si>
  <si>
    <t xml:space="preserve">Number of holds received per </t>
  </si>
  <si>
    <t>Yearly Cost to System   ($4/bag)</t>
  </si>
  <si>
    <t>TOTAL</t>
  </si>
  <si>
    <t>Library System</t>
  </si>
  <si>
    <t xml:space="preserve"> NGRL</t>
  </si>
  <si>
    <t>Total Sent '11</t>
  </si>
  <si>
    <t>Total Recd '11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</si>
</sst>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0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1" fillId="29" borderId="7" applyNumberFormat="0" applyFont="0" applyAlignment="0" applyProtection="0"/>
    <xf numFmtId="0" fontId="29" fillId="24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24" borderId="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Layout" workbookViewId="0" topLeftCell="A1">
      <selection activeCell="D1" sqref="D1"/>
    </sheetView>
  </sheetViews>
  <sheetFormatPr defaultColWidth="8.8515625" defaultRowHeight="15"/>
  <cols>
    <col min="1" max="1" width="8.7109375" style="0" customWidth="1"/>
    <col min="2" max="2" width="8.421875" style="0" customWidth="1"/>
    <col min="3" max="3" width="8.7109375" style="0" customWidth="1"/>
    <col min="4" max="4" width="11.28125" style="0" customWidth="1"/>
    <col min="5" max="8" width="8.8515625" style="0" customWidth="1"/>
    <col min="9" max="9" width="8.8515625" style="6" customWidth="1"/>
  </cols>
  <sheetData>
    <row r="1" spans="1:13" s="8" customFormat="1" ht="30">
      <c r="A1" s="7" t="s">
        <v>55</v>
      </c>
      <c r="B1" s="7" t="s">
        <v>57</v>
      </c>
      <c r="C1" s="7" t="s">
        <v>58</v>
      </c>
      <c r="D1" s="7" t="s">
        <v>51</v>
      </c>
      <c r="E1" s="15" t="s">
        <v>52</v>
      </c>
      <c r="F1" s="15"/>
      <c r="G1" s="15"/>
      <c r="H1" s="16"/>
      <c r="I1" s="7"/>
      <c r="J1" s="17" t="s">
        <v>53</v>
      </c>
      <c r="K1" s="15"/>
      <c r="L1" s="15"/>
      <c r="M1" s="15"/>
    </row>
    <row r="2" spans="1:13" ht="15">
      <c r="A2" s="2"/>
      <c r="B2" s="2"/>
      <c r="C2" s="2"/>
      <c r="D2" s="2"/>
      <c r="E2" s="5">
        <v>500</v>
      </c>
      <c r="F2" s="5">
        <v>1000</v>
      </c>
      <c r="G2" s="5">
        <v>1500</v>
      </c>
      <c r="H2" s="5">
        <v>2000</v>
      </c>
      <c r="I2" s="9"/>
      <c r="J2" s="5">
        <v>500</v>
      </c>
      <c r="K2" s="5">
        <v>100</v>
      </c>
      <c r="L2" s="5">
        <v>1500</v>
      </c>
      <c r="M2" s="5">
        <v>2000</v>
      </c>
    </row>
    <row r="3" spans="1:13" ht="15">
      <c r="A3" s="2" t="s">
        <v>49</v>
      </c>
      <c r="B3" s="2">
        <v>37580</v>
      </c>
      <c r="C3" s="2">
        <v>51130</v>
      </c>
      <c r="D3" s="4">
        <f aca="true" t="shared" si="0" ref="D3:D34">SUM(C3/722279)</f>
        <v>0.07078981944650198</v>
      </c>
      <c r="E3" s="1">
        <f aca="true" t="shared" si="1" ref="E3:E34">SUM(C3/500)</f>
        <v>102.26</v>
      </c>
      <c r="F3" s="1">
        <f aca="true" t="shared" si="2" ref="F3:F34">SUM(C3/1000)</f>
        <v>51.13</v>
      </c>
      <c r="G3" s="1">
        <f aca="true" t="shared" si="3" ref="G3:G34">SUM(C3/1500)</f>
        <v>34.086666666666666</v>
      </c>
      <c r="H3" s="1">
        <f aca="true" t="shared" si="4" ref="H3:H34">SUM(C3/2000)</f>
        <v>25.565</v>
      </c>
      <c r="I3" s="9"/>
      <c r="J3" s="3">
        <f aca="true" t="shared" si="5" ref="J3:J34">SUM(E3*4)</f>
        <v>409.04</v>
      </c>
      <c r="K3" s="3">
        <f aca="true" t="shared" si="6" ref="K3:K34">SUM(F3*4)</f>
        <v>204.52</v>
      </c>
      <c r="L3" s="3">
        <f aca="true" t="shared" si="7" ref="L3:L34">SUM(G3*4)</f>
        <v>136.34666666666666</v>
      </c>
      <c r="M3" s="3">
        <f aca="true" t="shared" si="8" ref="M3:M34">SUM(H3*4)</f>
        <v>102.26</v>
      </c>
    </row>
    <row r="4" spans="1:13" ht="15">
      <c r="A4" s="2" t="s">
        <v>14</v>
      </c>
      <c r="B4" s="2">
        <v>31541</v>
      </c>
      <c r="C4" s="2">
        <v>49443</v>
      </c>
      <c r="D4" s="4">
        <f t="shared" si="0"/>
        <v>0.06845415691166433</v>
      </c>
      <c r="E4" s="1">
        <f t="shared" si="1"/>
        <v>98.886</v>
      </c>
      <c r="F4" s="1">
        <f t="shared" si="2"/>
        <v>49.443</v>
      </c>
      <c r="G4" s="1">
        <f t="shared" si="3"/>
        <v>32.962</v>
      </c>
      <c r="H4" s="1">
        <f t="shared" si="4"/>
        <v>24.7215</v>
      </c>
      <c r="I4" s="9"/>
      <c r="J4" s="3">
        <f t="shared" si="5"/>
        <v>395.544</v>
      </c>
      <c r="K4" s="3">
        <f t="shared" si="6"/>
        <v>197.772</v>
      </c>
      <c r="L4" s="3">
        <f t="shared" si="7"/>
        <v>131.848</v>
      </c>
      <c r="M4" s="3">
        <f t="shared" si="8"/>
        <v>98.886</v>
      </c>
    </row>
    <row r="5" spans="1:13" ht="15">
      <c r="A5" s="2" t="s">
        <v>0</v>
      </c>
      <c r="B5" s="2">
        <v>24396</v>
      </c>
      <c r="C5" s="2">
        <v>44788</v>
      </c>
      <c r="D5" s="4">
        <f t="shared" si="0"/>
        <v>0.06200927896283846</v>
      </c>
      <c r="E5" s="1">
        <f t="shared" si="1"/>
        <v>89.576</v>
      </c>
      <c r="F5" s="1">
        <f t="shared" si="2"/>
        <v>44.788</v>
      </c>
      <c r="G5" s="1">
        <f t="shared" si="3"/>
        <v>29.858666666666668</v>
      </c>
      <c r="H5" s="1">
        <f t="shared" si="4"/>
        <v>22.394</v>
      </c>
      <c r="I5" s="9"/>
      <c r="J5" s="3">
        <f t="shared" si="5"/>
        <v>358.304</v>
      </c>
      <c r="K5" s="3">
        <f t="shared" si="6"/>
        <v>179.152</v>
      </c>
      <c r="L5" s="3">
        <f t="shared" si="7"/>
        <v>119.43466666666667</v>
      </c>
      <c r="M5" s="3">
        <f t="shared" si="8"/>
        <v>89.576</v>
      </c>
    </row>
    <row r="6" spans="1:13" ht="15">
      <c r="A6" s="2" t="s">
        <v>11</v>
      </c>
      <c r="B6" s="2">
        <v>42458</v>
      </c>
      <c r="C6" s="2">
        <v>38202</v>
      </c>
      <c r="D6" s="4">
        <f t="shared" si="0"/>
        <v>0.052890918883146266</v>
      </c>
      <c r="E6" s="1">
        <f t="shared" si="1"/>
        <v>76.404</v>
      </c>
      <c r="F6" s="1">
        <f t="shared" si="2"/>
        <v>38.202</v>
      </c>
      <c r="G6" s="1">
        <f t="shared" si="3"/>
        <v>25.468</v>
      </c>
      <c r="H6" s="1">
        <f t="shared" si="4"/>
        <v>19.101</v>
      </c>
      <c r="I6" s="9"/>
      <c r="J6" s="3">
        <f t="shared" si="5"/>
        <v>305.616</v>
      </c>
      <c r="K6" s="3">
        <f t="shared" si="6"/>
        <v>152.808</v>
      </c>
      <c r="L6" s="3">
        <f t="shared" si="7"/>
        <v>101.872</v>
      </c>
      <c r="M6" s="3">
        <f t="shared" si="8"/>
        <v>76.404</v>
      </c>
    </row>
    <row r="7" spans="1:13" ht="15">
      <c r="A7" s="2" t="s">
        <v>15</v>
      </c>
      <c r="B7" s="2">
        <v>28311</v>
      </c>
      <c r="C7" s="2">
        <v>34632</v>
      </c>
      <c r="D7" s="4">
        <f t="shared" si="0"/>
        <v>0.04794823053141514</v>
      </c>
      <c r="E7" s="1">
        <f t="shared" si="1"/>
        <v>69.264</v>
      </c>
      <c r="F7" s="1">
        <f t="shared" si="2"/>
        <v>34.632</v>
      </c>
      <c r="G7" s="1">
        <f t="shared" si="3"/>
        <v>23.088</v>
      </c>
      <c r="H7" s="1">
        <f t="shared" si="4"/>
        <v>17.316</v>
      </c>
      <c r="I7" s="9"/>
      <c r="J7" s="3">
        <f t="shared" si="5"/>
        <v>277.056</v>
      </c>
      <c r="K7" s="3">
        <f t="shared" si="6"/>
        <v>138.528</v>
      </c>
      <c r="L7" s="3">
        <f t="shared" si="7"/>
        <v>92.352</v>
      </c>
      <c r="M7" s="3">
        <f t="shared" si="8"/>
        <v>69.264</v>
      </c>
    </row>
    <row r="8" spans="1:13" ht="15">
      <c r="A8" s="2" t="s">
        <v>32</v>
      </c>
      <c r="B8" s="2">
        <v>20174</v>
      </c>
      <c r="C8" s="2">
        <v>30088</v>
      </c>
      <c r="D8" s="4">
        <f t="shared" si="0"/>
        <v>0.041657032808651503</v>
      </c>
      <c r="E8" s="1">
        <f t="shared" si="1"/>
        <v>60.176</v>
      </c>
      <c r="F8" s="1">
        <f t="shared" si="2"/>
        <v>30.088</v>
      </c>
      <c r="G8" s="1">
        <f t="shared" si="3"/>
        <v>20.058666666666667</v>
      </c>
      <c r="H8" s="1">
        <f t="shared" si="4"/>
        <v>15.044</v>
      </c>
      <c r="I8" s="9"/>
      <c r="J8" s="3">
        <f t="shared" si="5"/>
        <v>240.704</v>
      </c>
      <c r="K8" s="3">
        <f t="shared" si="6"/>
        <v>120.352</v>
      </c>
      <c r="L8" s="3">
        <f t="shared" si="7"/>
        <v>80.23466666666667</v>
      </c>
      <c r="M8" s="3">
        <f t="shared" si="8"/>
        <v>60.176</v>
      </c>
    </row>
    <row r="9" spans="1:13" ht="15">
      <c r="A9" s="2" t="s">
        <v>17</v>
      </c>
      <c r="B9" s="2">
        <v>15746</v>
      </c>
      <c r="C9" s="2">
        <v>28772</v>
      </c>
      <c r="D9" s="4">
        <f t="shared" si="0"/>
        <v>0.039835022200562384</v>
      </c>
      <c r="E9" s="1">
        <f t="shared" si="1"/>
        <v>57.544</v>
      </c>
      <c r="F9" s="1">
        <f t="shared" si="2"/>
        <v>28.772</v>
      </c>
      <c r="G9" s="1">
        <f t="shared" si="3"/>
        <v>19.181333333333335</v>
      </c>
      <c r="H9" s="1">
        <f t="shared" si="4"/>
        <v>14.386</v>
      </c>
      <c r="I9" s="9"/>
      <c r="J9" s="3">
        <f t="shared" si="5"/>
        <v>230.176</v>
      </c>
      <c r="K9" s="3">
        <f t="shared" si="6"/>
        <v>115.088</v>
      </c>
      <c r="L9" s="3">
        <f t="shared" si="7"/>
        <v>76.72533333333334</v>
      </c>
      <c r="M9" s="3">
        <f t="shared" si="8"/>
        <v>57.544</v>
      </c>
    </row>
    <row r="10" spans="1:13" ht="15">
      <c r="A10" s="2" t="s">
        <v>48</v>
      </c>
      <c r="B10" s="2">
        <v>21530</v>
      </c>
      <c r="C10" s="2">
        <v>26893</v>
      </c>
      <c r="D10" s="4">
        <f t="shared" si="0"/>
        <v>0.03723353440983332</v>
      </c>
      <c r="E10" s="1">
        <f t="shared" si="1"/>
        <v>53.786</v>
      </c>
      <c r="F10" s="1">
        <f t="shared" si="2"/>
        <v>26.893</v>
      </c>
      <c r="G10" s="1">
        <f t="shared" si="3"/>
        <v>17.92866666666667</v>
      </c>
      <c r="H10" s="1">
        <f t="shared" si="4"/>
        <v>13.4465</v>
      </c>
      <c r="I10" s="9"/>
      <c r="J10" s="3">
        <f t="shared" si="5"/>
        <v>215.144</v>
      </c>
      <c r="K10" s="3">
        <f t="shared" si="6"/>
        <v>107.572</v>
      </c>
      <c r="L10" s="3">
        <f t="shared" si="7"/>
        <v>71.71466666666667</v>
      </c>
      <c r="M10" s="3">
        <f t="shared" si="8"/>
        <v>53.786</v>
      </c>
    </row>
    <row r="11" spans="1:13" ht="15">
      <c r="A11" s="2" t="s">
        <v>24</v>
      </c>
      <c r="B11" s="2">
        <v>41468</v>
      </c>
      <c r="C11" s="2">
        <v>25024</v>
      </c>
      <c r="D11" s="4">
        <f t="shared" si="0"/>
        <v>0.03464589168451526</v>
      </c>
      <c r="E11" s="1">
        <f t="shared" si="1"/>
        <v>50.048</v>
      </c>
      <c r="F11" s="1">
        <f t="shared" si="2"/>
        <v>25.024</v>
      </c>
      <c r="G11" s="1">
        <f t="shared" si="3"/>
        <v>16.682666666666666</v>
      </c>
      <c r="H11" s="1">
        <f t="shared" si="4"/>
        <v>12.512</v>
      </c>
      <c r="I11" s="9"/>
      <c r="J11" s="3">
        <f t="shared" si="5"/>
        <v>200.192</v>
      </c>
      <c r="K11" s="3">
        <f t="shared" si="6"/>
        <v>100.096</v>
      </c>
      <c r="L11" s="3">
        <f t="shared" si="7"/>
        <v>66.73066666666666</v>
      </c>
      <c r="M11" s="3">
        <f t="shared" si="8"/>
        <v>50.048</v>
      </c>
    </row>
    <row r="12" spans="1:13" ht="15">
      <c r="A12" s="2" t="s">
        <v>47</v>
      </c>
      <c r="B12" s="2">
        <v>29224</v>
      </c>
      <c r="C12" s="2">
        <v>23665</v>
      </c>
      <c r="D12" s="4">
        <f t="shared" si="0"/>
        <v>0.0327643472951588</v>
      </c>
      <c r="E12" s="1">
        <f t="shared" si="1"/>
        <v>47.33</v>
      </c>
      <c r="F12" s="1">
        <f t="shared" si="2"/>
        <v>23.665</v>
      </c>
      <c r="G12" s="1">
        <f t="shared" si="3"/>
        <v>15.776666666666667</v>
      </c>
      <c r="H12" s="1">
        <f t="shared" si="4"/>
        <v>11.8325</v>
      </c>
      <c r="I12" s="9"/>
      <c r="J12" s="3">
        <f t="shared" si="5"/>
        <v>189.32</v>
      </c>
      <c r="K12" s="3">
        <f t="shared" si="6"/>
        <v>94.66</v>
      </c>
      <c r="L12" s="3">
        <f t="shared" si="7"/>
        <v>63.10666666666667</v>
      </c>
      <c r="M12" s="3">
        <f t="shared" si="8"/>
        <v>47.33</v>
      </c>
    </row>
    <row r="13" spans="1:13" ht="15">
      <c r="A13" s="2" t="s">
        <v>6</v>
      </c>
      <c r="B13" s="2">
        <v>33593</v>
      </c>
      <c r="C13" s="2">
        <v>23591</v>
      </c>
      <c r="D13" s="4">
        <f t="shared" si="0"/>
        <v>0.03266189381111731</v>
      </c>
      <c r="E13" s="1">
        <f t="shared" si="1"/>
        <v>47.182</v>
      </c>
      <c r="F13" s="1">
        <f t="shared" si="2"/>
        <v>23.591</v>
      </c>
      <c r="G13" s="1">
        <f t="shared" si="3"/>
        <v>15.727333333333334</v>
      </c>
      <c r="H13" s="1">
        <f t="shared" si="4"/>
        <v>11.7955</v>
      </c>
      <c r="I13" s="9"/>
      <c r="J13" s="3">
        <f t="shared" si="5"/>
        <v>188.728</v>
      </c>
      <c r="K13" s="3">
        <f t="shared" si="6"/>
        <v>94.364</v>
      </c>
      <c r="L13" s="3">
        <f t="shared" si="7"/>
        <v>62.909333333333336</v>
      </c>
      <c r="M13" s="3">
        <f t="shared" si="8"/>
        <v>47.182</v>
      </c>
    </row>
    <row r="14" spans="1:13" ht="15">
      <c r="A14" s="2" t="s">
        <v>27</v>
      </c>
      <c r="B14" s="2">
        <v>16433</v>
      </c>
      <c r="C14" s="2">
        <v>21616</v>
      </c>
      <c r="D14" s="4">
        <f t="shared" si="0"/>
        <v>0.029927493392442533</v>
      </c>
      <c r="E14" s="1">
        <f t="shared" si="1"/>
        <v>43.232</v>
      </c>
      <c r="F14" s="1">
        <f t="shared" si="2"/>
        <v>21.616</v>
      </c>
      <c r="G14" s="1">
        <f t="shared" si="3"/>
        <v>14.410666666666666</v>
      </c>
      <c r="H14" s="1">
        <f t="shared" si="4"/>
        <v>10.808</v>
      </c>
      <c r="I14" s="9"/>
      <c r="J14" s="3">
        <f t="shared" si="5"/>
        <v>172.928</v>
      </c>
      <c r="K14" s="3">
        <f t="shared" si="6"/>
        <v>86.464</v>
      </c>
      <c r="L14" s="3">
        <f t="shared" si="7"/>
        <v>57.64266666666666</v>
      </c>
      <c r="M14" s="3">
        <f t="shared" si="8"/>
        <v>43.232</v>
      </c>
    </row>
    <row r="15" spans="1:13" ht="15">
      <c r="A15" s="2" t="s">
        <v>18</v>
      </c>
      <c r="B15" s="2">
        <v>14666</v>
      </c>
      <c r="C15" s="2">
        <v>21138</v>
      </c>
      <c r="D15" s="4">
        <f t="shared" si="0"/>
        <v>0.029265699265796183</v>
      </c>
      <c r="E15" s="1">
        <f t="shared" si="1"/>
        <v>42.276</v>
      </c>
      <c r="F15" s="1">
        <f t="shared" si="2"/>
        <v>21.138</v>
      </c>
      <c r="G15" s="1">
        <f t="shared" si="3"/>
        <v>14.092</v>
      </c>
      <c r="H15" s="1">
        <f t="shared" si="4"/>
        <v>10.569</v>
      </c>
      <c r="I15" s="9"/>
      <c r="J15" s="3">
        <f t="shared" si="5"/>
        <v>169.104</v>
      </c>
      <c r="K15" s="3">
        <f t="shared" si="6"/>
        <v>84.552</v>
      </c>
      <c r="L15" s="3">
        <f t="shared" si="7"/>
        <v>56.368</v>
      </c>
      <c r="M15" s="3">
        <f t="shared" si="8"/>
        <v>42.276</v>
      </c>
    </row>
    <row r="16" spans="1:13" ht="15">
      <c r="A16" s="2" t="s">
        <v>42</v>
      </c>
      <c r="B16" s="2">
        <v>23245</v>
      </c>
      <c r="C16" s="2">
        <v>19252</v>
      </c>
      <c r="D16" s="4">
        <f t="shared" si="0"/>
        <v>0.026654519929279405</v>
      </c>
      <c r="E16" s="1">
        <f t="shared" si="1"/>
        <v>38.504</v>
      </c>
      <c r="F16" s="1">
        <f t="shared" si="2"/>
        <v>19.252</v>
      </c>
      <c r="G16" s="1">
        <f t="shared" si="3"/>
        <v>12.834666666666667</v>
      </c>
      <c r="H16" s="1">
        <f t="shared" si="4"/>
        <v>9.626</v>
      </c>
      <c r="I16" s="9"/>
      <c r="J16" s="3">
        <f t="shared" si="5"/>
        <v>154.016</v>
      </c>
      <c r="K16" s="3">
        <f t="shared" si="6"/>
        <v>77.008</v>
      </c>
      <c r="L16" s="3">
        <f t="shared" si="7"/>
        <v>51.33866666666667</v>
      </c>
      <c r="M16" s="3">
        <f t="shared" si="8"/>
        <v>38.504</v>
      </c>
    </row>
    <row r="17" spans="1:13" ht="15">
      <c r="A17" s="2" t="s">
        <v>26</v>
      </c>
      <c r="B17" s="2">
        <v>7820</v>
      </c>
      <c r="C17" s="2">
        <v>18924</v>
      </c>
      <c r="D17" s="4">
        <f t="shared" si="0"/>
        <v>0.026200401783798226</v>
      </c>
      <c r="E17" s="1">
        <f t="shared" si="1"/>
        <v>37.848</v>
      </c>
      <c r="F17" s="1">
        <f t="shared" si="2"/>
        <v>18.924</v>
      </c>
      <c r="G17" s="1">
        <f t="shared" si="3"/>
        <v>12.616</v>
      </c>
      <c r="H17" s="1">
        <f t="shared" si="4"/>
        <v>9.462</v>
      </c>
      <c r="I17" s="9"/>
      <c r="J17" s="3">
        <f t="shared" si="5"/>
        <v>151.392</v>
      </c>
      <c r="K17" s="3">
        <f t="shared" si="6"/>
        <v>75.696</v>
      </c>
      <c r="L17" s="3">
        <f t="shared" si="7"/>
        <v>50.464</v>
      </c>
      <c r="M17" s="3">
        <f t="shared" si="8"/>
        <v>37.848</v>
      </c>
    </row>
    <row r="18" spans="1:13" ht="15">
      <c r="A18" s="2" t="s">
        <v>8</v>
      </c>
      <c r="B18" s="2">
        <v>13542</v>
      </c>
      <c r="C18" s="2">
        <v>17688</v>
      </c>
      <c r="D18" s="4">
        <f t="shared" si="0"/>
        <v>0.0244891516989972</v>
      </c>
      <c r="E18" s="1">
        <f t="shared" si="1"/>
        <v>35.376</v>
      </c>
      <c r="F18" s="1">
        <f t="shared" si="2"/>
        <v>17.688</v>
      </c>
      <c r="G18" s="1">
        <f t="shared" si="3"/>
        <v>11.792</v>
      </c>
      <c r="H18" s="1">
        <f t="shared" si="4"/>
        <v>8.844</v>
      </c>
      <c r="I18" s="9"/>
      <c r="J18" s="3">
        <f t="shared" si="5"/>
        <v>141.504</v>
      </c>
      <c r="K18" s="3">
        <f t="shared" si="6"/>
        <v>70.752</v>
      </c>
      <c r="L18" s="3">
        <f t="shared" si="7"/>
        <v>47.168</v>
      </c>
      <c r="M18" s="3">
        <f t="shared" si="8"/>
        <v>35.376</v>
      </c>
    </row>
    <row r="19" spans="1:13" ht="15">
      <c r="A19" s="2" t="s">
        <v>36</v>
      </c>
      <c r="B19" s="2">
        <v>7972</v>
      </c>
      <c r="C19" s="2">
        <v>16410</v>
      </c>
      <c r="D19" s="4">
        <f t="shared" si="0"/>
        <v>0.022719752339469927</v>
      </c>
      <c r="E19" s="1">
        <f t="shared" si="1"/>
        <v>32.82</v>
      </c>
      <c r="F19" s="1">
        <f t="shared" si="2"/>
        <v>16.41</v>
      </c>
      <c r="G19" s="1">
        <f t="shared" si="3"/>
        <v>10.94</v>
      </c>
      <c r="H19" s="1">
        <f t="shared" si="4"/>
        <v>8.205</v>
      </c>
      <c r="I19" s="9"/>
      <c r="J19" s="3">
        <f t="shared" si="5"/>
        <v>131.28</v>
      </c>
      <c r="K19" s="3">
        <f t="shared" si="6"/>
        <v>65.64</v>
      </c>
      <c r="L19" s="3">
        <f t="shared" si="7"/>
        <v>43.76</v>
      </c>
      <c r="M19" s="3">
        <f t="shared" si="8"/>
        <v>32.82</v>
      </c>
    </row>
    <row r="20" spans="1:13" ht="15">
      <c r="A20" s="2" t="s">
        <v>38</v>
      </c>
      <c r="B20" s="2">
        <v>39449</v>
      </c>
      <c r="C20" s="2">
        <v>15477</v>
      </c>
      <c r="D20" s="4">
        <f t="shared" si="0"/>
        <v>0.02142800773662255</v>
      </c>
      <c r="E20" s="1">
        <f t="shared" si="1"/>
        <v>30.954</v>
      </c>
      <c r="F20" s="1">
        <f t="shared" si="2"/>
        <v>15.477</v>
      </c>
      <c r="G20" s="1">
        <f t="shared" si="3"/>
        <v>10.318</v>
      </c>
      <c r="H20" s="1">
        <f t="shared" si="4"/>
        <v>7.7385</v>
      </c>
      <c r="I20" s="9"/>
      <c r="J20" s="3">
        <f t="shared" si="5"/>
        <v>123.816</v>
      </c>
      <c r="K20" s="3">
        <f t="shared" si="6"/>
        <v>61.908</v>
      </c>
      <c r="L20" s="3">
        <f t="shared" si="7"/>
        <v>41.272</v>
      </c>
      <c r="M20" s="3">
        <f t="shared" si="8"/>
        <v>30.954</v>
      </c>
    </row>
    <row r="21" spans="1:13" ht="15">
      <c r="A21" s="2" t="s">
        <v>9</v>
      </c>
      <c r="B21" s="2">
        <v>22956</v>
      </c>
      <c r="C21" s="2">
        <v>15351</v>
      </c>
      <c r="D21" s="4">
        <f t="shared" si="0"/>
        <v>0.021253559912443806</v>
      </c>
      <c r="E21" s="1">
        <f t="shared" si="1"/>
        <v>30.702</v>
      </c>
      <c r="F21" s="1">
        <f t="shared" si="2"/>
        <v>15.351</v>
      </c>
      <c r="G21" s="1">
        <f t="shared" si="3"/>
        <v>10.234</v>
      </c>
      <c r="H21" s="1">
        <f t="shared" si="4"/>
        <v>7.6755</v>
      </c>
      <c r="I21" s="9"/>
      <c r="J21" s="3">
        <f t="shared" si="5"/>
        <v>122.808</v>
      </c>
      <c r="K21" s="3">
        <f t="shared" si="6"/>
        <v>61.404</v>
      </c>
      <c r="L21" s="3">
        <f t="shared" si="7"/>
        <v>40.936</v>
      </c>
      <c r="M21" s="3">
        <f t="shared" si="8"/>
        <v>30.702</v>
      </c>
    </row>
    <row r="22" spans="1:13" ht="15">
      <c r="A22" s="2" t="s">
        <v>25</v>
      </c>
      <c r="B22" s="2">
        <v>11302</v>
      </c>
      <c r="C22" s="2">
        <v>12909</v>
      </c>
      <c r="D22" s="4">
        <f t="shared" si="0"/>
        <v>0.01787259493907479</v>
      </c>
      <c r="E22" s="1">
        <f t="shared" si="1"/>
        <v>25.818</v>
      </c>
      <c r="F22" s="1">
        <f t="shared" si="2"/>
        <v>12.909</v>
      </c>
      <c r="G22" s="1">
        <f t="shared" si="3"/>
        <v>8.606</v>
      </c>
      <c r="H22" s="1">
        <f t="shared" si="4"/>
        <v>6.4545</v>
      </c>
      <c r="I22" s="9"/>
      <c r="J22" s="3">
        <f t="shared" si="5"/>
        <v>103.272</v>
      </c>
      <c r="K22" s="3">
        <f t="shared" si="6"/>
        <v>51.636</v>
      </c>
      <c r="L22" s="3">
        <f t="shared" si="7"/>
        <v>34.424</v>
      </c>
      <c r="M22" s="3">
        <f t="shared" si="8"/>
        <v>25.818</v>
      </c>
    </row>
    <row r="23" spans="1:13" ht="15">
      <c r="A23" s="2" t="s">
        <v>37</v>
      </c>
      <c r="B23" s="2">
        <v>18072</v>
      </c>
      <c r="C23" s="2">
        <v>12748</v>
      </c>
      <c r="D23" s="4">
        <f t="shared" si="0"/>
        <v>0.017649689385957505</v>
      </c>
      <c r="E23" s="1">
        <f t="shared" si="1"/>
        <v>25.496</v>
      </c>
      <c r="F23" s="1">
        <f t="shared" si="2"/>
        <v>12.748</v>
      </c>
      <c r="G23" s="1">
        <f t="shared" si="3"/>
        <v>8.498666666666667</v>
      </c>
      <c r="H23" s="1">
        <f t="shared" si="4"/>
        <v>6.374</v>
      </c>
      <c r="I23" s="9"/>
      <c r="J23" s="3">
        <f t="shared" si="5"/>
        <v>101.984</v>
      </c>
      <c r="K23" s="3">
        <f t="shared" si="6"/>
        <v>50.992</v>
      </c>
      <c r="L23" s="3">
        <f t="shared" si="7"/>
        <v>33.99466666666667</v>
      </c>
      <c r="M23" s="3">
        <f t="shared" si="8"/>
        <v>25.496</v>
      </c>
    </row>
    <row r="24" spans="1:13" ht="15">
      <c r="A24" s="2" t="s">
        <v>56</v>
      </c>
      <c r="B24" s="2">
        <v>15615</v>
      </c>
      <c r="C24" s="2">
        <v>10852</v>
      </c>
      <c r="D24" s="4">
        <f t="shared" si="0"/>
        <v>0.015024664984029717</v>
      </c>
      <c r="E24" s="1">
        <f t="shared" si="1"/>
        <v>21.704</v>
      </c>
      <c r="F24" s="1">
        <f t="shared" si="2"/>
        <v>10.852</v>
      </c>
      <c r="G24" s="1">
        <f t="shared" si="3"/>
        <v>7.234666666666667</v>
      </c>
      <c r="H24" s="1">
        <f t="shared" si="4"/>
        <v>5.426</v>
      </c>
      <c r="I24" s="9"/>
      <c r="J24" s="3">
        <f t="shared" si="5"/>
        <v>86.816</v>
      </c>
      <c r="K24" s="3">
        <f t="shared" si="6"/>
        <v>43.408</v>
      </c>
      <c r="L24" s="3">
        <f t="shared" si="7"/>
        <v>28.938666666666666</v>
      </c>
      <c r="M24" s="3">
        <f t="shared" si="8"/>
        <v>21.704</v>
      </c>
    </row>
    <row r="25" spans="1:13" ht="15">
      <c r="A25" s="2" t="s">
        <v>7</v>
      </c>
      <c r="B25" s="2">
        <v>19949</v>
      </c>
      <c r="C25" s="2">
        <v>10210</v>
      </c>
      <c r="D25" s="4">
        <f t="shared" si="0"/>
        <v>0.014135811784642776</v>
      </c>
      <c r="E25" s="1">
        <f t="shared" si="1"/>
        <v>20.42</v>
      </c>
      <c r="F25" s="1">
        <f t="shared" si="2"/>
        <v>10.21</v>
      </c>
      <c r="G25" s="1">
        <f t="shared" si="3"/>
        <v>6.806666666666667</v>
      </c>
      <c r="H25" s="1">
        <f t="shared" si="4"/>
        <v>5.105</v>
      </c>
      <c r="I25" s="9"/>
      <c r="J25" s="3">
        <f t="shared" si="5"/>
        <v>81.68</v>
      </c>
      <c r="K25" s="3">
        <f t="shared" si="6"/>
        <v>40.84</v>
      </c>
      <c r="L25" s="3">
        <f t="shared" si="7"/>
        <v>27.226666666666667</v>
      </c>
      <c r="M25" s="3">
        <f t="shared" si="8"/>
        <v>20.42</v>
      </c>
    </row>
    <row r="26" spans="1:13" ht="15">
      <c r="A26" s="2" t="s">
        <v>45</v>
      </c>
      <c r="B26" s="2">
        <v>5670</v>
      </c>
      <c r="C26" s="2">
        <v>10078</v>
      </c>
      <c r="D26" s="4">
        <f t="shared" si="0"/>
        <v>0.013953056921217424</v>
      </c>
      <c r="E26" s="1">
        <f t="shared" si="1"/>
        <v>20.156</v>
      </c>
      <c r="F26" s="1">
        <f t="shared" si="2"/>
        <v>10.078</v>
      </c>
      <c r="G26" s="1">
        <f t="shared" si="3"/>
        <v>6.718666666666667</v>
      </c>
      <c r="H26" s="1">
        <f t="shared" si="4"/>
        <v>5.039</v>
      </c>
      <c r="I26" s="9"/>
      <c r="J26" s="3">
        <f t="shared" si="5"/>
        <v>80.624</v>
      </c>
      <c r="K26" s="3">
        <f t="shared" si="6"/>
        <v>40.312</v>
      </c>
      <c r="L26" s="3">
        <f t="shared" si="7"/>
        <v>26.874666666666666</v>
      </c>
      <c r="M26" s="3">
        <f t="shared" si="8"/>
        <v>20.156</v>
      </c>
    </row>
    <row r="27" spans="1:13" ht="15">
      <c r="A27" s="2" t="s">
        <v>30</v>
      </c>
      <c r="B27" s="2">
        <v>7122</v>
      </c>
      <c r="C27" s="2">
        <v>9941</v>
      </c>
      <c r="D27" s="4">
        <f t="shared" si="0"/>
        <v>0.013763379525086565</v>
      </c>
      <c r="E27" s="1">
        <f t="shared" si="1"/>
        <v>19.882</v>
      </c>
      <c r="F27" s="1">
        <f t="shared" si="2"/>
        <v>9.941</v>
      </c>
      <c r="G27" s="1">
        <f t="shared" si="3"/>
        <v>6.6273333333333335</v>
      </c>
      <c r="H27" s="1">
        <f t="shared" si="4"/>
        <v>4.9705</v>
      </c>
      <c r="I27" s="9"/>
      <c r="J27" s="3">
        <f t="shared" si="5"/>
        <v>79.528</v>
      </c>
      <c r="K27" s="3">
        <f t="shared" si="6"/>
        <v>39.764</v>
      </c>
      <c r="L27" s="3">
        <f t="shared" si="7"/>
        <v>26.509333333333334</v>
      </c>
      <c r="M27" s="3">
        <f t="shared" si="8"/>
        <v>19.882</v>
      </c>
    </row>
    <row r="28" spans="1:13" ht="15">
      <c r="A28" s="2" t="s">
        <v>31</v>
      </c>
      <c r="B28" s="2">
        <v>4953</v>
      </c>
      <c r="C28" s="2">
        <v>9585</v>
      </c>
      <c r="D28" s="4">
        <f t="shared" si="0"/>
        <v>0.013270495196454556</v>
      </c>
      <c r="E28" s="1">
        <f t="shared" si="1"/>
        <v>19.17</v>
      </c>
      <c r="F28" s="1">
        <f t="shared" si="2"/>
        <v>9.585</v>
      </c>
      <c r="G28" s="1">
        <f t="shared" si="3"/>
        <v>6.39</v>
      </c>
      <c r="H28" s="1">
        <f t="shared" si="4"/>
        <v>4.7925</v>
      </c>
      <c r="I28" s="9"/>
      <c r="J28" s="3">
        <f t="shared" si="5"/>
        <v>76.68</v>
      </c>
      <c r="K28" s="3">
        <f t="shared" si="6"/>
        <v>38.34</v>
      </c>
      <c r="L28" s="3">
        <f t="shared" si="7"/>
        <v>25.56</v>
      </c>
      <c r="M28" s="3">
        <f t="shared" si="8"/>
        <v>19.17</v>
      </c>
    </row>
    <row r="29" spans="1:13" ht="15">
      <c r="A29" s="2" t="s">
        <v>5</v>
      </c>
      <c r="B29" s="2">
        <v>12752</v>
      </c>
      <c r="C29" s="2">
        <v>9557</v>
      </c>
      <c r="D29" s="4">
        <f t="shared" si="0"/>
        <v>0.013231729013303724</v>
      </c>
      <c r="E29" s="1">
        <f t="shared" si="1"/>
        <v>19.114</v>
      </c>
      <c r="F29" s="1">
        <f t="shared" si="2"/>
        <v>9.557</v>
      </c>
      <c r="G29" s="1">
        <f t="shared" si="3"/>
        <v>6.371333333333333</v>
      </c>
      <c r="H29" s="1">
        <f t="shared" si="4"/>
        <v>4.7785</v>
      </c>
      <c r="I29" s="9"/>
      <c r="J29" s="3">
        <f t="shared" si="5"/>
        <v>76.456</v>
      </c>
      <c r="K29" s="3">
        <f t="shared" si="6"/>
        <v>38.228</v>
      </c>
      <c r="L29" s="3">
        <f t="shared" si="7"/>
        <v>25.485333333333333</v>
      </c>
      <c r="M29" s="3">
        <f t="shared" si="8"/>
        <v>19.114</v>
      </c>
    </row>
    <row r="30" spans="1:13" ht="15">
      <c r="A30" s="2" t="s">
        <v>3</v>
      </c>
      <c r="B30" s="2">
        <v>9406</v>
      </c>
      <c r="C30" s="2">
        <v>8992</v>
      </c>
      <c r="D30" s="4">
        <f t="shared" si="0"/>
        <v>0.012449482817581571</v>
      </c>
      <c r="E30" s="1">
        <f t="shared" si="1"/>
        <v>17.984</v>
      </c>
      <c r="F30" s="1">
        <f t="shared" si="2"/>
        <v>8.992</v>
      </c>
      <c r="G30" s="1">
        <f t="shared" si="3"/>
        <v>5.994666666666666</v>
      </c>
      <c r="H30" s="1">
        <f t="shared" si="4"/>
        <v>4.496</v>
      </c>
      <c r="I30" s="9"/>
      <c r="J30" s="3">
        <f t="shared" si="5"/>
        <v>71.936</v>
      </c>
      <c r="K30" s="3">
        <f t="shared" si="6"/>
        <v>35.968</v>
      </c>
      <c r="L30" s="3">
        <f t="shared" si="7"/>
        <v>23.978666666666665</v>
      </c>
      <c r="M30" s="3">
        <f t="shared" si="8"/>
        <v>17.984</v>
      </c>
    </row>
    <row r="31" spans="1:13" ht="15">
      <c r="A31" s="2" t="s">
        <v>46</v>
      </c>
      <c r="B31" s="2">
        <v>9966</v>
      </c>
      <c r="C31" s="2">
        <v>8774</v>
      </c>
      <c r="D31" s="4">
        <f t="shared" si="0"/>
        <v>0.012147660391621521</v>
      </c>
      <c r="E31" s="1">
        <f t="shared" si="1"/>
        <v>17.548</v>
      </c>
      <c r="F31" s="1">
        <f t="shared" si="2"/>
        <v>8.774</v>
      </c>
      <c r="G31" s="1">
        <f t="shared" si="3"/>
        <v>5.849333333333333</v>
      </c>
      <c r="H31" s="1">
        <f t="shared" si="4"/>
        <v>4.387</v>
      </c>
      <c r="I31" s="9"/>
      <c r="J31" s="3">
        <f t="shared" si="5"/>
        <v>70.192</v>
      </c>
      <c r="K31" s="3">
        <f t="shared" si="6"/>
        <v>35.096</v>
      </c>
      <c r="L31" s="3">
        <f t="shared" si="7"/>
        <v>23.397333333333332</v>
      </c>
      <c r="M31" s="3">
        <f t="shared" si="8"/>
        <v>17.548</v>
      </c>
    </row>
    <row r="32" spans="1:13" ht="15">
      <c r="A32" s="2" t="s">
        <v>21</v>
      </c>
      <c r="B32" s="2">
        <v>8231</v>
      </c>
      <c r="C32" s="2">
        <v>8118</v>
      </c>
      <c r="D32" s="4">
        <f t="shared" si="0"/>
        <v>0.011239424100659163</v>
      </c>
      <c r="E32" s="1">
        <f t="shared" si="1"/>
        <v>16.236</v>
      </c>
      <c r="F32" s="1">
        <f t="shared" si="2"/>
        <v>8.118</v>
      </c>
      <c r="G32" s="1">
        <f t="shared" si="3"/>
        <v>5.412</v>
      </c>
      <c r="H32" s="1">
        <f t="shared" si="4"/>
        <v>4.059</v>
      </c>
      <c r="I32" s="9"/>
      <c r="J32" s="3">
        <f t="shared" si="5"/>
        <v>64.944</v>
      </c>
      <c r="K32" s="3">
        <f t="shared" si="6"/>
        <v>32.472</v>
      </c>
      <c r="L32" s="3">
        <f t="shared" si="7"/>
        <v>21.648</v>
      </c>
      <c r="M32" s="3">
        <f t="shared" si="8"/>
        <v>16.236</v>
      </c>
    </row>
    <row r="33" spans="1:13" ht="15">
      <c r="A33" s="2" t="s">
        <v>28</v>
      </c>
      <c r="B33" s="2">
        <v>13284</v>
      </c>
      <c r="C33" s="2">
        <v>8071</v>
      </c>
      <c r="D33" s="4">
        <f t="shared" si="0"/>
        <v>0.01117435229322741</v>
      </c>
      <c r="E33" s="1">
        <f t="shared" si="1"/>
        <v>16.142</v>
      </c>
      <c r="F33" s="1">
        <f t="shared" si="2"/>
        <v>8.071</v>
      </c>
      <c r="G33" s="1">
        <f t="shared" si="3"/>
        <v>5.3806666666666665</v>
      </c>
      <c r="H33" s="1">
        <f t="shared" si="4"/>
        <v>4.0355</v>
      </c>
      <c r="I33" s="9"/>
      <c r="J33" s="3">
        <f t="shared" si="5"/>
        <v>64.568</v>
      </c>
      <c r="K33" s="3">
        <f t="shared" si="6"/>
        <v>32.284</v>
      </c>
      <c r="L33" s="3">
        <f t="shared" si="7"/>
        <v>21.522666666666666</v>
      </c>
      <c r="M33" s="3">
        <f t="shared" si="8"/>
        <v>16.142</v>
      </c>
    </row>
    <row r="34" spans="1:13" ht="15">
      <c r="A34" s="2" t="s">
        <v>33</v>
      </c>
      <c r="B34" s="2">
        <v>7793</v>
      </c>
      <c r="C34" s="2">
        <v>7704</v>
      </c>
      <c r="D34" s="4">
        <f t="shared" si="0"/>
        <v>0.010666238392643286</v>
      </c>
      <c r="E34" s="1">
        <f t="shared" si="1"/>
        <v>15.408</v>
      </c>
      <c r="F34" s="1">
        <f t="shared" si="2"/>
        <v>7.704</v>
      </c>
      <c r="G34" s="1">
        <f t="shared" si="3"/>
        <v>5.136</v>
      </c>
      <c r="H34" s="1">
        <f t="shared" si="4"/>
        <v>3.852</v>
      </c>
      <c r="I34" s="9"/>
      <c r="J34" s="3">
        <f t="shared" si="5"/>
        <v>61.632</v>
      </c>
      <c r="K34" s="3">
        <f t="shared" si="6"/>
        <v>30.816</v>
      </c>
      <c r="L34" s="3">
        <f t="shared" si="7"/>
        <v>20.544</v>
      </c>
      <c r="M34" s="3">
        <f t="shared" si="8"/>
        <v>15.408</v>
      </c>
    </row>
    <row r="35" spans="1:13" ht="15">
      <c r="A35" s="2" t="s">
        <v>22</v>
      </c>
      <c r="B35" s="2">
        <v>10619</v>
      </c>
      <c r="C35" s="2">
        <v>7217</v>
      </c>
      <c r="D35" s="4">
        <f aca="true" t="shared" si="9" ref="D35:D54">SUM(C35/722279)</f>
        <v>0.009991983707127025</v>
      </c>
      <c r="E35" s="1">
        <f aca="true" t="shared" si="10" ref="E35:E54">SUM(C35/500)</f>
        <v>14.434</v>
      </c>
      <c r="F35" s="1">
        <f aca="true" t="shared" si="11" ref="F35:F54">SUM(C35/1000)</f>
        <v>7.217</v>
      </c>
      <c r="G35" s="1">
        <f aca="true" t="shared" si="12" ref="G35:G54">SUM(C35/1500)</f>
        <v>4.811333333333334</v>
      </c>
      <c r="H35" s="1">
        <f aca="true" t="shared" si="13" ref="H35:H54">SUM(C35/2000)</f>
        <v>3.6085</v>
      </c>
      <c r="I35" s="9"/>
      <c r="J35" s="3">
        <f aca="true" t="shared" si="14" ref="J35:J54">SUM(E35*4)</f>
        <v>57.736</v>
      </c>
      <c r="K35" s="3">
        <f aca="true" t="shared" si="15" ref="K35:K54">SUM(F35*4)</f>
        <v>28.868</v>
      </c>
      <c r="L35" s="3">
        <f aca="true" t="shared" si="16" ref="L35:L54">SUM(G35*4)</f>
        <v>19.245333333333335</v>
      </c>
      <c r="M35" s="3">
        <f aca="true" t="shared" si="17" ref="M35:M54">SUM(H35*4)</f>
        <v>14.434</v>
      </c>
    </row>
    <row r="36" spans="1:13" ht="15">
      <c r="A36" s="2" t="s">
        <v>44</v>
      </c>
      <c r="B36" s="2">
        <v>10088</v>
      </c>
      <c r="C36" s="2">
        <v>7149</v>
      </c>
      <c r="D36" s="4">
        <f t="shared" si="9"/>
        <v>0.009897837262332145</v>
      </c>
      <c r="E36" s="1">
        <f t="shared" si="10"/>
        <v>14.298</v>
      </c>
      <c r="F36" s="1">
        <f t="shared" si="11"/>
        <v>7.149</v>
      </c>
      <c r="G36" s="1">
        <f t="shared" si="12"/>
        <v>4.766</v>
      </c>
      <c r="H36" s="1">
        <f t="shared" si="13"/>
        <v>3.5745</v>
      </c>
      <c r="I36" s="9"/>
      <c r="J36" s="3">
        <f t="shared" si="14"/>
        <v>57.192</v>
      </c>
      <c r="K36" s="3">
        <f t="shared" si="15"/>
        <v>28.596</v>
      </c>
      <c r="L36" s="3">
        <f t="shared" si="16"/>
        <v>19.064</v>
      </c>
      <c r="M36" s="3">
        <f t="shared" si="17"/>
        <v>14.298</v>
      </c>
    </row>
    <row r="37" spans="1:13" ht="15">
      <c r="A37" s="2" t="s">
        <v>29</v>
      </c>
      <c r="B37" s="2">
        <v>7359</v>
      </c>
      <c r="C37" s="2">
        <v>6325</v>
      </c>
      <c r="D37" s="4">
        <f t="shared" si="9"/>
        <v>0.008757003872464796</v>
      </c>
      <c r="E37" s="1">
        <f t="shared" si="10"/>
        <v>12.65</v>
      </c>
      <c r="F37" s="1">
        <f t="shared" si="11"/>
        <v>6.325</v>
      </c>
      <c r="G37" s="1">
        <f t="shared" si="12"/>
        <v>4.216666666666667</v>
      </c>
      <c r="H37" s="1">
        <f t="shared" si="13"/>
        <v>3.1625</v>
      </c>
      <c r="I37" s="9"/>
      <c r="J37" s="3">
        <f t="shared" si="14"/>
        <v>50.6</v>
      </c>
      <c r="K37" s="3">
        <f t="shared" si="15"/>
        <v>25.3</v>
      </c>
      <c r="L37" s="3">
        <f t="shared" si="16"/>
        <v>16.866666666666667</v>
      </c>
      <c r="M37" s="3">
        <f t="shared" si="17"/>
        <v>12.65</v>
      </c>
    </row>
    <row r="38" spans="1:13" ht="15">
      <c r="A38" s="2" t="s">
        <v>40</v>
      </c>
      <c r="B38" s="2">
        <v>4706</v>
      </c>
      <c r="C38" s="2">
        <v>5570</v>
      </c>
      <c r="D38" s="4">
        <f t="shared" si="9"/>
        <v>0.007711701433933424</v>
      </c>
      <c r="E38" s="1">
        <f t="shared" si="10"/>
        <v>11.14</v>
      </c>
      <c r="F38" s="1">
        <f t="shared" si="11"/>
        <v>5.57</v>
      </c>
      <c r="G38" s="1">
        <f t="shared" si="12"/>
        <v>3.7133333333333334</v>
      </c>
      <c r="H38" s="1">
        <f t="shared" si="13"/>
        <v>2.785</v>
      </c>
      <c r="I38" s="9"/>
      <c r="J38" s="3">
        <f t="shared" si="14"/>
        <v>44.56</v>
      </c>
      <c r="K38" s="3">
        <f t="shared" si="15"/>
        <v>22.28</v>
      </c>
      <c r="L38" s="3">
        <f t="shared" si="16"/>
        <v>14.853333333333333</v>
      </c>
      <c r="M38" s="3">
        <f t="shared" si="17"/>
        <v>11.14</v>
      </c>
    </row>
    <row r="39" spans="1:13" ht="15">
      <c r="A39" s="2" t="s">
        <v>43</v>
      </c>
      <c r="B39" s="2">
        <v>11349</v>
      </c>
      <c r="C39" s="2">
        <v>4800</v>
      </c>
      <c r="D39" s="4">
        <f t="shared" si="9"/>
        <v>0.006645631397285537</v>
      </c>
      <c r="E39" s="1">
        <f t="shared" si="10"/>
        <v>9.6</v>
      </c>
      <c r="F39" s="1">
        <f t="shared" si="11"/>
        <v>4.8</v>
      </c>
      <c r="G39" s="1">
        <f t="shared" si="12"/>
        <v>3.2</v>
      </c>
      <c r="H39" s="1">
        <f t="shared" si="13"/>
        <v>2.4</v>
      </c>
      <c r="I39" s="9"/>
      <c r="J39" s="3">
        <f t="shared" si="14"/>
        <v>38.4</v>
      </c>
      <c r="K39" s="3">
        <f t="shared" si="15"/>
        <v>19.2</v>
      </c>
      <c r="L39" s="3">
        <f t="shared" si="16"/>
        <v>12.8</v>
      </c>
      <c r="M39" s="3">
        <f t="shared" si="17"/>
        <v>9.6</v>
      </c>
    </row>
    <row r="40" spans="1:13" ht="15">
      <c r="A40" s="2" t="s">
        <v>34</v>
      </c>
      <c r="B40" s="2">
        <v>2778</v>
      </c>
      <c r="C40" s="2">
        <v>4523</v>
      </c>
      <c r="D40" s="4">
        <f t="shared" si="9"/>
        <v>0.006262123085400517</v>
      </c>
      <c r="E40" s="1">
        <f t="shared" si="10"/>
        <v>9.046</v>
      </c>
      <c r="F40" s="1">
        <f t="shared" si="11"/>
        <v>4.523</v>
      </c>
      <c r="G40" s="1">
        <f t="shared" si="12"/>
        <v>3.0153333333333334</v>
      </c>
      <c r="H40" s="1">
        <f t="shared" si="13"/>
        <v>2.2615</v>
      </c>
      <c r="I40" s="9"/>
      <c r="J40" s="3">
        <f t="shared" si="14"/>
        <v>36.184</v>
      </c>
      <c r="K40" s="3">
        <f t="shared" si="15"/>
        <v>18.092</v>
      </c>
      <c r="L40" s="3">
        <f t="shared" si="16"/>
        <v>12.061333333333334</v>
      </c>
      <c r="M40" s="3">
        <f t="shared" si="17"/>
        <v>9.046</v>
      </c>
    </row>
    <row r="41" spans="1:13" ht="15">
      <c r="A41" s="2" t="s">
        <v>10</v>
      </c>
      <c r="B41" s="2">
        <v>7300</v>
      </c>
      <c r="C41" s="2">
        <v>4237</v>
      </c>
      <c r="D41" s="4">
        <f t="shared" si="9"/>
        <v>0.005866154214645587</v>
      </c>
      <c r="E41" s="1">
        <f t="shared" si="10"/>
        <v>8.474</v>
      </c>
      <c r="F41" s="1">
        <f t="shared" si="11"/>
        <v>4.237</v>
      </c>
      <c r="G41" s="1">
        <f t="shared" si="12"/>
        <v>2.824666666666667</v>
      </c>
      <c r="H41" s="1">
        <f t="shared" si="13"/>
        <v>2.1185</v>
      </c>
      <c r="I41" s="9"/>
      <c r="J41" s="3">
        <f t="shared" si="14"/>
        <v>33.896</v>
      </c>
      <c r="K41" s="3">
        <f t="shared" si="15"/>
        <v>16.948</v>
      </c>
      <c r="L41" s="3">
        <f t="shared" si="16"/>
        <v>11.298666666666668</v>
      </c>
      <c r="M41" s="3">
        <f t="shared" si="17"/>
        <v>8.474</v>
      </c>
    </row>
    <row r="42" spans="1:13" ht="15">
      <c r="A42" s="2" t="s">
        <v>2</v>
      </c>
      <c r="B42" s="2">
        <v>3137</v>
      </c>
      <c r="C42" s="2">
        <v>4047</v>
      </c>
      <c r="D42" s="4">
        <f t="shared" si="9"/>
        <v>0.005603097971836368</v>
      </c>
      <c r="E42" s="1">
        <f t="shared" si="10"/>
        <v>8.094</v>
      </c>
      <c r="F42" s="1">
        <f t="shared" si="11"/>
        <v>4.047</v>
      </c>
      <c r="G42" s="1">
        <f t="shared" si="12"/>
        <v>2.698</v>
      </c>
      <c r="H42" s="1">
        <f t="shared" si="13"/>
        <v>2.0235</v>
      </c>
      <c r="I42" s="9"/>
      <c r="J42" s="3">
        <f t="shared" si="14"/>
        <v>32.376</v>
      </c>
      <c r="K42" s="3">
        <f t="shared" si="15"/>
        <v>16.188</v>
      </c>
      <c r="L42" s="3">
        <f t="shared" si="16"/>
        <v>10.792</v>
      </c>
      <c r="M42" s="3">
        <f t="shared" si="17"/>
        <v>8.094</v>
      </c>
    </row>
    <row r="43" spans="1:13" ht="15">
      <c r="A43" s="2" t="s">
        <v>20</v>
      </c>
      <c r="B43" s="2">
        <v>6967</v>
      </c>
      <c r="C43" s="2">
        <v>3990</v>
      </c>
      <c r="D43" s="4">
        <f t="shared" si="9"/>
        <v>0.005524181098993602</v>
      </c>
      <c r="E43" s="1">
        <f t="shared" si="10"/>
        <v>7.98</v>
      </c>
      <c r="F43" s="1">
        <f t="shared" si="11"/>
        <v>3.99</v>
      </c>
      <c r="G43" s="1">
        <f t="shared" si="12"/>
        <v>2.66</v>
      </c>
      <c r="H43" s="1">
        <f t="shared" si="13"/>
        <v>1.995</v>
      </c>
      <c r="I43" s="9"/>
      <c r="J43" s="3">
        <f t="shared" si="14"/>
        <v>31.92</v>
      </c>
      <c r="K43" s="3">
        <f t="shared" si="15"/>
        <v>15.96</v>
      </c>
      <c r="L43" s="3">
        <f t="shared" si="16"/>
        <v>10.64</v>
      </c>
      <c r="M43" s="3">
        <f t="shared" si="17"/>
        <v>7.98</v>
      </c>
    </row>
    <row r="44" spans="1:13" ht="15">
      <c r="A44" s="2" t="s">
        <v>4</v>
      </c>
      <c r="B44" s="2">
        <v>3971</v>
      </c>
      <c r="C44" s="2">
        <v>3718</v>
      </c>
      <c r="D44" s="4">
        <f t="shared" si="9"/>
        <v>0.005147595319814089</v>
      </c>
      <c r="E44" s="1">
        <f t="shared" si="10"/>
        <v>7.436</v>
      </c>
      <c r="F44" s="1">
        <f t="shared" si="11"/>
        <v>3.718</v>
      </c>
      <c r="G44" s="1">
        <f t="shared" si="12"/>
        <v>2.478666666666667</v>
      </c>
      <c r="H44" s="1">
        <f t="shared" si="13"/>
        <v>1.859</v>
      </c>
      <c r="I44" s="9"/>
      <c r="J44" s="3">
        <f t="shared" si="14"/>
        <v>29.744</v>
      </c>
      <c r="K44" s="3">
        <f t="shared" si="15"/>
        <v>14.872</v>
      </c>
      <c r="L44" s="3">
        <f t="shared" si="16"/>
        <v>9.914666666666667</v>
      </c>
      <c r="M44" s="3">
        <f t="shared" si="17"/>
        <v>7.436</v>
      </c>
    </row>
    <row r="45" spans="1:13" ht="15">
      <c r="A45" s="2" t="s">
        <v>35</v>
      </c>
      <c r="B45" s="2">
        <v>6393</v>
      </c>
      <c r="C45" s="2">
        <v>3692</v>
      </c>
      <c r="D45" s="4">
        <f t="shared" si="9"/>
        <v>0.005111598149745458</v>
      </c>
      <c r="E45" s="1">
        <f t="shared" si="10"/>
        <v>7.384</v>
      </c>
      <c r="F45" s="1">
        <f t="shared" si="11"/>
        <v>3.692</v>
      </c>
      <c r="G45" s="1">
        <f t="shared" si="12"/>
        <v>2.461333333333333</v>
      </c>
      <c r="H45" s="1">
        <f t="shared" si="13"/>
        <v>1.846</v>
      </c>
      <c r="I45" s="9"/>
      <c r="J45" s="3">
        <f t="shared" si="14"/>
        <v>29.536</v>
      </c>
      <c r="K45" s="3">
        <f t="shared" si="15"/>
        <v>14.768</v>
      </c>
      <c r="L45" s="3">
        <f t="shared" si="16"/>
        <v>9.845333333333333</v>
      </c>
      <c r="M45" s="3">
        <f t="shared" si="17"/>
        <v>7.384</v>
      </c>
    </row>
    <row r="46" spans="1:13" ht="15">
      <c r="A46" s="2" t="s">
        <v>16</v>
      </c>
      <c r="B46" s="2">
        <v>2111</v>
      </c>
      <c r="C46" s="2">
        <v>3435</v>
      </c>
      <c r="D46" s="4">
        <f t="shared" si="9"/>
        <v>0.004755779968682462</v>
      </c>
      <c r="E46" s="1">
        <f t="shared" si="10"/>
        <v>6.87</v>
      </c>
      <c r="F46" s="1">
        <f t="shared" si="11"/>
        <v>3.435</v>
      </c>
      <c r="G46" s="1">
        <f t="shared" si="12"/>
        <v>2.29</v>
      </c>
      <c r="H46" s="1">
        <f t="shared" si="13"/>
        <v>1.7175</v>
      </c>
      <c r="I46" s="9"/>
      <c r="J46" s="3">
        <f t="shared" si="14"/>
        <v>27.48</v>
      </c>
      <c r="K46" s="3">
        <f t="shared" si="15"/>
        <v>13.74</v>
      </c>
      <c r="L46" s="3">
        <f t="shared" si="16"/>
        <v>9.16</v>
      </c>
      <c r="M46" s="3">
        <f t="shared" si="17"/>
        <v>6.87</v>
      </c>
    </row>
    <row r="47" spans="1:13" ht="15">
      <c r="A47" s="2" t="s">
        <v>39</v>
      </c>
      <c r="B47" s="2">
        <v>4593</v>
      </c>
      <c r="C47" s="2">
        <v>3242</v>
      </c>
      <c r="D47" s="4">
        <f t="shared" si="9"/>
        <v>0.00448857020624994</v>
      </c>
      <c r="E47" s="1">
        <f t="shared" si="10"/>
        <v>6.484</v>
      </c>
      <c r="F47" s="1">
        <f t="shared" si="11"/>
        <v>3.242</v>
      </c>
      <c r="G47" s="1">
        <f t="shared" si="12"/>
        <v>2.1613333333333333</v>
      </c>
      <c r="H47" s="1">
        <f t="shared" si="13"/>
        <v>1.621</v>
      </c>
      <c r="I47" s="9"/>
      <c r="J47" s="3">
        <f t="shared" si="14"/>
        <v>25.936</v>
      </c>
      <c r="K47" s="3">
        <f t="shared" si="15"/>
        <v>12.968</v>
      </c>
      <c r="L47" s="3">
        <f t="shared" si="16"/>
        <v>8.645333333333333</v>
      </c>
      <c r="M47" s="3">
        <f t="shared" si="17"/>
        <v>6.484</v>
      </c>
    </row>
    <row r="48" spans="1:13" ht="15">
      <c r="A48" s="2" t="s">
        <v>12</v>
      </c>
      <c r="B48" s="2">
        <v>2327</v>
      </c>
      <c r="C48" s="2">
        <v>2986</v>
      </c>
      <c r="D48" s="4">
        <f t="shared" si="9"/>
        <v>0.0041341365317280445</v>
      </c>
      <c r="E48" s="1">
        <f t="shared" si="10"/>
        <v>5.972</v>
      </c>
      <c r="F48" s="1">
        <f t="shared" si="11"/>
        <v>2.986</v>
      </c>
      <c r="G48" s="1">
        <f t="shared" si="12"/>
        <v>1.9906666666666666</v>
      </c>
      <c r="H48" s="1">
        <f t="shared" si="13"/>
        <v>1.493</v>
      </c>
      <c r="I48" s="9"/>
      <c r="J48" s="3">
        <f t="shared" si="14"/>
        <v>23.888</v>
      </c>
      <c r="K48" s="3">
        <f t="shared" si="15"/>
        <v>11.944</v>
      </c>
      <c r="L48" s="3">
        <f t="shared" si="16"/>
        <v>7.962666666666666</v>
      </c>
      <c r="M48" s="3">
        <f t="shared" si="17"/>
        <v>5.972</v>
      </c>
    </row>
    <row r="49" spans="1:13" ht="15">
      <c r="A49" s="2" t="s">
        <v>13</v>
      </c>
      <c r="B49" s="2">
        <v>4766</v>
      </c>
      <c r="C49" s="2">
        <v>2786</v>
      </c>
      <c r="D49" s="4">
        <f t="shared" si="9"/>
        <v>0.0038572352235078135</v>
      </c>
      <c r="E49" s="1">
        <f t="shared" si="10"/>
        <v>5.572</v>
      </c>
      <c r="F49" s="1">
        <f t="shared" si="11"/>
        <v>2.786</v>
      </c>
      <c r="G49" s="1">
        <f t="shared" si="12"/>
        <v>1.8573333333333333</v>
      </c>
      <c r="H49" s="1">
        <f t="shared" si="13"/>
        <v>1.393</v>
      </c>
      <c r="I49" s="9"/>
      <c r="J49" s="3">
        <f t="shared" si="14"/>
        <v>22.288</v>
      </c>
      <c r="K49" s="3">
        <f t="shared" si="15"/>
        <v>11.144</v>
      </c>
      <c r="L49" s="3">
        <f t="shared" si="16"/>
        <v>7.429333333333333</v>
      </c>
      <c r="M49" s="3">
        <f t="shared" si="17"/>
        <v>5.572</v>
      </c>
    </row>
    <row r="50" spans="1:13" ht="15">
      <c r="A50" s="2" t="s">
        <v>19</v>
      </c>
      <c r="B50" s="2">
        <v>4123</v>
      </c>
      <c r="C50" s="2">
        <v>1817</v>
      </c>
      <c r="D50" s="4">
        <f t="shared" si="9"/>
        <v>0.0025156483851807958</v>
      </c>
      <c r="E50" s="1">
        <f t="shared" si="10"/>
        <v>3.634</v>
      </c>
      <c r="F50" s="1">
        <f t="shared" si="11"/>
        <v>1.817</v>
      </c>
      <c r="G50" s="1">
        <f t="shared" si="12"/>
        <v>1.2113333333333334</v>
      </c>
      <c r="H50" s="1">
        <f t="shared" si="13"/>
        <v>0.9085</v>
      </c>
      <c r="I50" s="9"/>
      <c r="J50" s="3">
        <f t="shared" si="14"/>
        <v>14.536</v>
      </c>
      <c r="K50" s="3">
        <f t="shared" si="15"/>
        <v>7.268</v>
      </c>
      <c r="L50" s="3">
        <f t="shared" si="16"/>
        <v>4.8453333333333335</v>
      </c>
      <c r="M50" s="3">
        <f t="shared" si="17"/>
        <v>3.634</v>
      </c>
    </row>
    <row r="51" spans="1:13" ht="15">
      <c r="A51" s="2" t="s">
        <v>23</v>
      </c>
      <c r="B51" s="2">
        <v>4619</v>
      </c>
      <c r="C51" s="2">
        <v>1331</v>
      </c>
      <c r="D51" s="4">
        <f t="shared" si="9"/>
        <v>0.0018427782062056352</v>
      </c>
      <c r="E51" s="1">
        <f t="shared" si="10"/>
        <v>2.662</v>
      </c>
      <c r="F51" s="1">
        <f t="shared" si="11"/>
        <v>1.331</v>
      </c>
      <c r="G51" s="1">
        <f t="shared" si="12"/>
        <v>0.8873333333333333</v>
      </c>
      <c r="H51" s="1">
        <f t="shared" si="13"/>
        <v>0.6655</v>
      </c>
      <c r="I51" s="9"/>
      <c r="J51" s="3">
        <f t="shared" si="14"/>
        <v>10.648</v>
      </c>
      <c r="K51" s="3">
        <f t="shared" si="15"/>
        <v>5.324</v>
      </c>
      <c r="L51" s="3">
        <f t="shared" si="16"/>
        <v>3.5493333333333332</v>
      </c>
      <c r="M51" s="3">
        <f t="shared" si="17"/>
        <v>2.662</v>
      </c>
    </row>
    <row r="52" spans="1:13" ht="15">
      <c r="A52" s="2" t="s">
        <v>50</v>
      </c>
      <c r="B52" s="2">
        <v>2911</v>
      </c>
      <c r="C52" s="2">
        <v>995</v>
      </c>
      <c r="D52" s="4">
        <f t="shared" si="9"/>
        <v>0.0013775840083956477</v>
      </c>
      <c r="E52" s="1">
        <f t="shared" si="10"/>
        <v>1.99</v>
      </c>
      <c r="F52" s="1">
        <f t="shared" si="11"/>
        <v>0.995</v>
      </c>
      <c r="G52" s="1">
        <f t="shared" si="12"/>
        <v>0.6633333333333333</v>
      </c>
      <c r="H52" s="1">
        <f t="shared" si="13"/>
        <v>0.4975</v>
      </c>
      <c r="I52" s="9"/>
      <c r="J52" s="3">
        <f t="shared" si="14"/>
        <v>7.96</v>
      </c>
      <c r="K52" s="3">
        <f t="shared" si="15"/>
        <v>3.98</v>
      </c>
      <c r="L52" s="3">
        <f t="shared" si="16"/>
        <v>2.6533333333333333</v>
      </c>
      <c r="M52" s="3">
        <f t="shared" si="17"/>
        <v>1.99</v>
      </c>
    </row>
    <row r="53" spans="1:13" ht="15">
      <c r="A53" s="2" t="s">
        <v>1</v>
      </c>
      <c r="B53" s="2">
        <v>4918</v>
      </c>
      <c r="C53" s="2">
        <v>679</v>
      </c>
      <c r="D53" s="4">
        <f t="shared" si="9"/>
        <v>0.0009400799414076832</v>
      </c>
      <c r="E53" s="1">
        <f t="shared" si="10"/>
        <v>1.358</v>
      </c>
      <c r="F53" s="1">
        <f t="shared" si="11"/>
        <v>0.679</v>
      </c>
      <c r="G53" s="1">
        <f t="shared" si="12"/>
        <v>0.45266666666666666</v>
      </c>
      <c r="H53" s="1">
        <f t="shared" si="13"/>
        <v>0.3395</v>
      </c>
      <c r="I53" s="9"/>
      <c r="J53" s="3">
        <f t="shared" si="14"/>
        <v>5.432</v>
      </c>
      <c r="K53" s="3">
        <f t="shared" si="15"/>
        <v>2.716</v>
      </c>
      <c r="L53" s="3">
        <f t="shared" si="16"/>
        <v>1.8106666666666666</v>
      </c>
      <c r="M53" s="3">
        <f t="shared" si="17"/>
        <v>1.358</v>
      </c>
    </row>
    <row r="54" spans="1:13" ht="15">
      <c r="A54" s="2" t="s">
        <v>41</v>
      </c>
      <c r="B54" s="2">
        <v>1025</v>
      </c>
      <c r="C54" s="2">
        <v>117</v>
      </c>
      <c r="D54" s="4">
        <f t="shared" si="9"/>
        <v>0.00016198726530883495</v>
      </c>
      <c r="E54" s="1">
        <f t="shared" si="10"/>
        <v>0.234</v>
      </c>
      <c r="F54" s="1">
        <f t="shared" si="11"/>
        <v>0.117</v>
      </c>
      <c r="G54" s="1">
        <f t="shared" si="12"/>
        <v>0.078</v>
      </c>
      <c r="H54" s="1">
        <f t="shared" si="13"/>
        <v>0.0585</v>
      </c>
      <c r="I54" s="9"/>
      <c r="J54" s="3">
        <f t="shared" si="14"/>
        <v>0.936</v>
      </c>
      <c r="K54" s="3">
        <f t="shared" si="15"/>
        <v>0.468</v>
      </c>
      <c r="L54" s="3">
        <f t="shared" si="16"/>
        <v>0.312</v>
      </c>
      <c r="M54" s="3">
        <f t="shared" si="17"/>
        <v>0.234</v>
      </c>
    </row>
    <row r="55" spans="1:13" s="14" customFormat="1" ht="15">
      <c r="A55" s="10" t="s">
        <v>54</v>
      </c>
      <c r="B55" s="10">
        <f>SUM(B3:B54)</f>
        <v>722279</v>
      </c>
      <c r="C55" s="10">
        <f>SUM(C3:C54)</f>
        <v>722279</v>
      </c>
      <c r="D55" s="11"/>
      <c r="E55" s="12">
        <f>SUM(E3:E54)</f>
        <v>1444.5579999999998</v>
      </c>
      <c r="F55" s="12">
        <f>SUM(F3:F54)</f>
        <v>722.2789999999999</v>
      </c>
      <c r="G55" s="12">
        <f>SUM(G3:G54)</f>
        <v>481.51933333333324</v>
      </c>
      <c r="H55" s="12">
        <f>SUM(H3:H54)</f>
        <v>361.13949999999994</v>
      </c>
      <c r="I55" s="13"/>
      <c r="J55" s="12">
        <f>SUM(J3:J54)</f>
        <v>5778.231999999999</v>
      </c>
      <c r="K55" s="12">
        <f>SUM(K3:K54)</f>
        <v>2889.1159999999995</v>
      </c>
      <c r="L55" s="12">
        <f>SUM(L3:L54)</f>
        <v>1926.077333333333</v>
      </c>
      <c r="M55" s="12">
        <f>SUM(M3:M54)</f>
        <v>1444.5579999999998</v>
      </c>
    </row>
  </sheetData>
  <sheetProtection/>
  <mergeCells count="2">
    <mergeCell ref="E1:H1"/>
    <mergeCell ref="J1:M1"/>
  </mergeCells>
  <printOptions/>
  <pageMargins left="0.7" right="0.7" top="0.75" bottom="0.75" header="0.3" footer="0.3"/>
  <pageSetup fitToHeight="1" fitToWidth="1" orientation="portrait" scale="77" r:id="rId1"/>
  <headerFooter>
    <oddHeader>&amp;LProposed number of PINES bags to purchase based on FY'11 IntraPINES Lending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Gregory</dc:creator>
  <cp:keywords/>
  <dc:description/>
  <cp:lastModifiedBy>Chris Sharp</cp:lastModifiedBy>
  <cp:lastPrinted>2012-05-07T14:41:53Z</cp:lastPrinted>
  <dcterms:created xsi:type="dcterms:W3CDTF">2010-08-02T18:43:53Z</dcterms:created>
  <dcterms:modified xsi:type="dcterms:W3CDTF">2012-05-07T14:43:33Z</dcterms:modified>
  <cp:category/>
  <cp:version/>
  <cp:contentType/>
  <cp:contentStatus/>
</cp:coreProperties>
</file>